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9465"/>
  </bookViews>
  <sheets>
    <sheet name="Mau 03 - Quy IV" sheetId="2" r:id="rId1"/>
  </sheets>
  <definedNames>
    <definedName name="_xlnm.Print_Titles" localSheetId="0">'Mau 03 - Quy IV'!$8:$9</definedName>
  </definedNames>
  <calcPr calcId="144525"/>
</workbook>
</file>

<file path=xl/calcChain.xml><?xml version="1.0" encoding="utf-8"?>
<calcChain xmlns="http://schemas.openxmlformats.org/spreadsheetml/2006/main">
  <c r="D24" i="2" l="1"/>
  <c r="F33" i="2"/>
  <c r="E33" i="2"/>
  <c r="F32" i="2"/>
  <c r="G32" i="2"/>
  <c r="D32" i="2" l="1"/>
  <c r="G37" i="2"/>
  <c r="G24" i="2" l="1"/>
  <c r="C37" i="2" l="1"/>
  <c r="F57" i="2" l="1"/>
  <c r="F50" i="2"/>
  <c r="E42" i="2"/>
  <c r="E57" i="2"/>
  <c r="E32" i="2" l="1"/>
  <c r="G29" i="2" l="1"/>
  <c r="G10" i="2" s="1"/>
  <c r="E50" i="2"/>
  <c r="G57" i="2"/>
  <c r="G48" i="2"/>
  <c r="G42" i="2"/>
  <c r="G35" i="2"/>
  <c r="D57" i="2"/>
  <c r="C57" i="2"/>
  <c r="C48" i="2"/>
  <c r="D42" i="2"/>
  <c r="C42" i="2"/>
  <c r="D29" i="2"/>
  <c r="C29" i="2"/>
  <c r="F25" i="2"/>
  <c r="E28" i="2"/>
  <c r="C24" i="2"/>
  <c r="E24" i="2" s="1"/>
  <c r="F24" i="2"/>
  <c r="F26" i="2"/>
  <c r="F27" i="2"/>
  <c r="E26" i="2"/>
  <c r="E27" i="2"/>
  <c r="E25" i="2"/>
  <c r="D48" i="2" l="1"/>
  <c r="F29" i="2"/>
  <c r="E29" i="2"/>
  <c r="E37" i="2"/>
  <c r="E36" i="2"/>
  <c r="D35" i="2"/>
  <c r="C35" i="2"/>
  <c r="F37" i="2"/>
  <c r="F36" i="2"/>
  <c r="E31" i="2"/>
  <c r="E48" i="2" l="1"/>
  <c r="F48" i="2"/>
  <c r="F35" i="2"/>
  <c r="G34" i="2"/>
  <c r="F30" i="2"/>
  <c r="D34" i="2"/>
  <c r="E35" i="2"/>
  <c r="E30" i="2"/>
  <c r="C34" i="2"/>
  <c r="F31" i="2"/>
  <c r="E34" i="2" l="1"/>
  <c r="F34" i="2"/>
</calcChain>
</file>

<file path=xl/sharedStrings.xml><?xml version="1.0" encoding="utf-8"?>
<sst xmlns="http://schemas.openxmlformats.org/spreadsheetml/2006/main" count="118" uniqueCount="80">
  <si>
    <t>Nội dung</t>
  </si>
  <si>
    <t>I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</si>
  <si>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</si>
  <si>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</si>
  <si>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</si>
  <si>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</si>
  <si>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</si>
  <si>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</si>
  <si>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</si>
  <si>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</si>
  <si>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</si>
  <si>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</si>
  <si>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</si>
  <si>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</si>
  <si>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</si>
  <si>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</si>
  <si>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</si>
  <si>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</si>
  <si>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</si>
  <si>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</si>
  <si>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</si>
  <si>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</si>
  <si>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</si>
  <si>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</si>
  <si>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2.3</t>
  </si>
  <si>
    <t>Chi sự nghiệp y tế, dân số và gia đình</t>
  </si>
  <si>
    <t>4.1</t>
  </si>
  <si>
    <t>4.2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</si>
  <si>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</si>
  <si>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</si>
  <si>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</si>
  <si>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</si>
  <si>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</si>
  <si>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</si>
  <si>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</si>
  <si>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</si>
  <si>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8.1</t>
  </si>
  <si>
    <t>8.2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</si>
  <si>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</si>
  <si>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</si>
  <si>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</si>
  <si>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</si>
  <si>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</si>
  <si>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</si>
  <si>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</si>
  <si>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ĐVT: Triệu đồng</t>
  </si>
  <si>
    <t>So sánh (%)</t>
  </si>
  <si>
    <t>Cùng kỳ năm trước</t>
  </si>
  <si>
    <t>Đơn vị:</t>
  </si>
  <si>
    <t>SỞ TÀI CHÍNH TỈNH QUẢNG NAM</t>
  </si>
  <si>
    <t>Chi sự nghiệp</t>
  </si>
  <si>
    <t>Chi hoạt động quốc phòng</t>
  </si>
  <si>
    <t>Chi hoạt động sự nghiệp đào tạo</t>
  </si>
  <si>
    <t>c</t>
  </si>
  <si>
    <t>d</t>
  </si>
  <si>
    <t>Tổng số thu, chi, nộp NS phí, lệ phí, khác</t>
  </si>
  <si>
    <t>Số dự toán thu khác</t>
  </si>
  <si>
    <t>Chi hoạt động sự nghiệp văn hóa</t>
  </si>
  <si>
    <t>Số liệu</t>
  </si>
  <si>
    <t>Mẫu số 3</t>
  </si>
  <si>
    <t>`</t>
  </si>
  <si>
    <t>Chi từ nguồn thu khác được để lại</t>
  </si>
  <si>
    <t>KP thường xuyên theo chức năng</t>
  </si>
  <si>
    <t>KP thực hiện nhiệm vụ khoa học công nghệ</t>
  </si>
  <si>
    <t xml:space="preserve">Dự toán </t>
  </si>
  <si>
    <t>Thu qua công tác thanh tra</t>
  </si>
  <si>
    <t>ĐÁNH GIÁ THỰC HIỆN DỰ TOÁN THU - CHI NGÂN SÁCH</t>
  </si>
  <si>
    <t>Chi SN phát thanh, truyền hình, thông tấn</t>
  </si>
  <si>
    <t>Chi từ nguồn thu qua công tác thanh tra</t>
  </si>
  <si>
    <t>Thu từ phí thẩm tra phê duyệt quyết toán VĐT</t>
  </si>
  <si>
    <t>Thu từ khoán chi phí xử lý HTT</t>
  </si>
  <si>
    <t>Thu từ hoạt động phát hành biên lai ấn chỉ</t>
  </si>
  <si>
    <t>Chi từ hoạt động TTQT VĐT</t>
  </si>
  <si>
    <t>Chi từ hoạt động khoán CP xử lý HTT</t>
  </si>
  <si>
    <t>Chi hoạt động phát hành biên lai ấn chỉ</t>
  </si>
  <si>
    <t>Dự toán năm 2022</t>
  </si>
  <si>
    <t xml:space="preserve"> </t>
  </si>
  <si>
    <t>Quý IV/2022</t>
  </si>
  <si>
    <t>(Kèm theo Quyết định số     /QĐ-STC ngày    /01/2023 của GĐ Sở Tài chính)</t>
  </si>
  <si>
    <t>Thực hiện Quý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</si>
</sst>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</numFmts>
  <fonts count="1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5" fillId="2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9" fontId="11" fillId="2" borderId="3" xfId="2" applyFont="1" applyFill="1" applyBorder="1" applyAlignment="1">
      <alignment horizontal="right" vertical="center" wrapText="1"/>
    </xf>
    <xf numFmtId="9" fontId="12" fillId="2" borderId="3" xfId="2" applyFont="1" applyFill="1" applyBorder="1" applyAlignment="1">
      <alignment vertical="center" wrapText="1"/>
    </xf>
    <xf numFmtId="9" fontId="12" fillId="2" borderId="3" xfId="2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vertical="center" wrapText="1"/>
    </xf>
    <xf numFmtId="164" fontId="12" fillId="2" borderId="3" xfId="2" applyNumberFormat="1" applyFont="1" applyFill="1" applyBorder="1" applyAlignment="1">
      <alignment vertical="center" wrapText="1"/>
    </xf>
    <xf numFmtId="9" fontId="12" fillId="2" borderId="4" xfId="2" applyFont="1" applyFill="1" applyBorder="1" applyAlignment="1">
      <alignment vertical="center" wrapText="1"/>
    </xf>
    <xf numFmtId="9" fontId="12" fillId="2" borderId="4" xfId="2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65" fontId="5" fillId="2" borderId="3" xfId="1" applyNumberFormat="1" applyFont="1" applyFill="1" applyBorder="1" applyAlignment="1">
      <alignment vertical="center" wrapText="1"/>
    </xf>
    <xf numFmtId="165" fontId="12" fillId="2" borderId="3" xfId="1" applyNumberFormat="1" applyFont="1" applyFill="1" applyBorder="1" applyAlignment="1">
      <alignment horizontal="right" vertical="center" wrapText="1"/>
    </xf>
    <xf numFmtId="165" fontId="11" fillId="2" borderId="3" xfId="1" applyNumberFormat="1" applyFont="1" applyFill="1" applyBorder="1" applyAlignment="1">
      <alignment horizontal="right" vertical="center" wrapText="1"/>
    </xf>
    <xf numFmtId="164" fontId="12" fillId="2" borderId="3" xfId="2" applyNumberFormat="1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horizontal="right" vertical="center" wrapText="1"/>
    </xf>
    <xf numFmtId="43" fontId="5" fillId="2" borderId="3" xfId="1" applyFont="1" applyFill="1" applyBorder="1" applyAlignment="1">
      <alignment horizontal="right" vertical="center" wrapText="1"/>
    </xf>
    <xf numFmtId="166" fontId="5" fillId="2" borderId="3" xfId="0" applyNumberFormat="1" applyFont="1" applyFill="1" applyBorder="1" applyAlignment="1">
      <alignment vertical="center" wrapText="1"/>
    </xf>
    <xf numFmtId="164" fontId="11" fillId="2" borderId="5" xfId="2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vertical="center" wrapText="1"/>
    </xf>
    <xf numFmtId="10" fontId="12" fillId="2" borderId="3" xfId="2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7" workbookViewId="0">
      <pane xSplit="2" ySplit="3" topLeftCell="C55" activePane="bottomRight" state="frozen"/>
      <selection activeCell="A7" sqref="A7"/>
      <selection pane="topRight" activeCell="C7" sqref="C7"/>
      <selection pane="bottomLeft" activeCell="A10" sqref="A10"/>
      <selection pane="bottomRight" activeCell="E24" sqref="E24"/>
    </sheetView>
  </sheetViews>
  <sheetFormatPr defaultRowHeight="15" x14ac:dyDescent="0.25"/>
  <cols>
    <col min="1" max="1" width="7.140625" style="2" customWidth="1"/>
    <col min="2" max="2" width="37" style="2" customWidth="1"/>
    <col min="3" max="3" width="10" style="2" customWidth="1"/>
    <col min="4" max="4" width="11.5703125" style="2" customWidth="1"/>
    <col min="5" max="5" width="9.5703125" style="2" customWidth="1"/>
    <col min="6" max="6" width="10.7109375" style="2" customWidth="1"/>
    <col min="7" max="7" width="8.7109375" style="2" hidden="1" customWidth="1"/>
    <col min="8" max="16384" width="9.140625" style="2"/>
  </cols>
  <sheetData>
    <row r="1" spans="1:14" x14ac:dyDescent="0.25">
      <c r="A1" s="4" t="s">
        <v>48</v>
      </c>
      <c r="B1" s="3" t="s">
        <v>49</v>
      </c>
      <c r="E1" s="41" t="s">
        <v>59</v>
      </c>
      <c r="F1" s="41"/>
      <c r="G1" s="24"/>
    </row>
    <row r="3" spans="1:14" ht="15.75" x14ac:dyDescent="0.25">
      <c r="A3" s="43" t="s">
        <v>66</v>
      </c>
      <c r="B3" s="43"/>
      <c r="C3" s="43"/>
      <c r="D3" s="43"/>
      <c r="E3" s="43"/>
      <c r="F3" s="43"/>
    </row>
    <row r="4" spans="1:14" ht="15.75" x14ac:dyDescent="0.25">
      <c r="A4" s="43" t="s">
        <v>77</v>
      </c>
      <c r="B4" s="43"/>
      <c r="C4" s="43"/>
      <c r="D4" s="43"/>
      <c r="E4" s="43"/>
      <c r="F4" s="43"/>
    </row>
    <row r="5" spans="1:14" x14ac:dyDescent="0.25">
      <c r="A5" s="44" t="s">
        <v>78</v>
      </c>
      <c r="B5" s="44"/>
      <c r="C5" s="44"/>
      <c r="D5" s="44"/>
      <c r="E5" s="44"/>
      <c r="F5" s="44"/>
    </row>
    <row r="6" spans="1:14" x14ac:dyDescent="0.25">
      <c r="A6" s="44" t="s">
        <v>76</v>
      </c>
      <c r="B6" s="44"/>
      <c r="C6" s="44"/>
      <c r="D6" s="44"/>
      <c r="E6" s="44"/>
      <c r="F6" s="44"/>
    </row>
    <row r="7" spans="1:14" x14ac:dyDescent="0.25">
      <c r="E7" s="42" t="s">
        <v>45</v>
      </c>
      <c r="F7" s="42"/>
    </row>
    <row r="8" spans="1:14" x14ac:dyDescent="0.25">
      <c r="A8" s="45" t="s">
        <v>2</v>
      </c>
      <c r="B8" s="47" t="s">
        <v>0</v>
      </c>
      <c r="C8" s="45" t="s">
        <v>75</v>
      </c>
      <c r="D8" s="45" t="s">
        <v>79</v>
      </c>
      <c r="E8" s="49" t="s">
        <v>46</v>
      </c>
      <c r="F8" s="49"/>
      <c r="G8" s="10" t="s">
        <v>58</v>
      </c>
    </row>
    <row r="9" spans="1:14" ht="42.75" x14ac:dyDescent="0.25">
      <c r="A9" s="46"/>
      <c r="B9" s="48"/>
      <c r="C9" s="46"/>
      <c r="D9" s="46"/>
      <c r="E9" s="6" t="s">
        <v>64</v>
      </c>
      <c r="F9" s="6" t="s">
        <v>47</v>
      </c>
      <c r="G9" s="6" t="s">
        <v>47</v>
      </c>
    </row>
    <row r="10" spans="1:14" ht="15.95" customHeight="1" x14ac:dyDescent="0.25">
      <c r="A10" s="25" t="s">
        <v>1</v>
      </c>
      <c r="B10" s="26" t="s">
        <v>55</v>
      </c>
      <c r="C10" s="11"/>
      <c r="D10" s="11"/>
      <c r="E10" s="38"/>
      <c r="F10" s="38"/>
      <c r="G10" s="7">
        <f>G11-G14+G21+G24-G29</f>
        <v>-936.69999999999982</v>
      </c>
    </row>
    <row r="11" spans="1:14" ht="15.95" customHeight="1" x14ac:dyDescent="0.25">
      <c r="A11" s="27">
        <v>1</v>
      </c>
      <c r="B11" s="15" t="s">
        <v>3</v>
      </c>
      <c r="C11" s="12">
        <v>0</v>
      </c>
      <c r="D11" s="12">
        <v>0</v>
      </c>
      <c r="E11" s="15">
        <v>0</v>
      </c>
      <c r="F11" s="15">
        <v>0</v>
      </c>
      <c r="G11" s="1"/>
      <c r="N11" s="2" t="s">
        <v>60</v>
      </c>
    </row>
    <row r="12" spans="1:14" ht="15.95" customHeight="1" x14ac:dyDescent="0.25">
      <c r="A12" s="28" t="s">
        <v>4</v>
      </c>
      <c r="B12" s="16" t="s">
        <v>5</v>
      </c>
      <c r="C12" s="13"/>
      <c r="D12" s="13"/>
      <c r="E12" s="16"/>
      <c r="F12" s="16"/>
      <c r="G12" s="1"/>
    </row>
    <row r="13" spans="1:14" ht="15.95" customHeight="1" x14ac:dyDescent="0.25">
      <c r="A13" s="28" t="s">
        <v>6</v>
      </c>
      <c r="B13" s="16" t="s">
        <v>7</v>
      </c>
      <c r="C13" s="13"/>
      <c r="D13" s="13"/>
      <c r="E13" s="16"/>
      <c r="F13" s="16"/>
      <c r="G13" s="1"/>
    </row>
    <row r="14" spans="1:14" ht="15.95" customHeight="1" x14ac:dyDescent="0.25">
      <c r="A14" s="27">
        <v>2</v>
      </c>
      <c r="B14" s="15" t="s">
        <v>8</v>
      </c>
      <c r="C14" s="12">
        <v>0</v>
      </c>
      <c r="D14" s="12">
        <v>0</v>
      </c>
      <c r="E14" s="15">
        <v>0</v>
      </c>
      <c r="F14" s="15">
        <v>0</v>
      </c>
      <c r="G14" s="1"/>
    </row>
    <row r="15" spans="1:14" ht="15.95" customHeight="1" x14ac:dyDescent="0.25">
      <c r="A15" s="27" t="s">
        <v>9</v>
      </c>
      <c r="B15" s="15" t="s">
        <v>50</v>
      </c>
      <c r="C15" s="12">
        <v>0</v>
      </c>
      <c r="D15" s="12">
        <v>0</v>
      </c>
      <c r="E15" s="15">
        <v>0</v>
      </c>
      <c r="F15" s="15">
        <v>0</v>
      </c>
      <c r="G15" s="1"/>
    </row>
    <row r="16" spans="1:14" ht="15.95" customHeight="1" x14ac:dyDescent="0.25">
      <c r="A16" s="28" t="s">
        <v>10</v>
      </c>
      <c r="B16" s="16" t="s">
        <v>11</v>
      </c>
      <c r="C16" s="13"/>
      <c r="D16" s="13"/>
      <c r="E16" s="16"/>
      <c r="F16" s="16"/>
      <c r="G16" s="1"/>
    </row>
    <row r="17" spans="1:8" ht="15.95" customHeight="1" x14ac:dyDescent="0.25">
      <c r="A17" s="28" t="s">
        <v>12</v>
      </c>
      <c r="B17" s="16" t="s">
        <v>13</v>
      </c>
      <c r="C17" s="13"/>
      <c r="D17" s="13"/>
      <c r="E17" s="16"/>
      <c r="F17" s="16"/>
      <c r="G17" s="1"/>
    </row>
    <row r="18" spans="1:8" ht="15.95" customHeight="1" x14ac:dyDescent="0.25">
      <c r="A18" s="27" t="s">
        <v>14</v>
      </c>
      <c r="B18" s="15" t="s">
        <v>15</v>
      </c>
      <c r="C18" s="12">
        <v>0</v>
      </c>
      <c r="D18" s="12">
        <v>0</v>
      </c>
      <c r="E18" s="15">
        <v>0</v>
      </c>
      <c r="F18" s="15">
        <v>0</v>
      </c>
      <c r="G18" s="1"/>
    </row>
    <row r="19" spans="1:8" ht="15.95" customHeight="1" x14ac:dyDescent="0.25">
      <c r="A19" s="28" t="s">
        <v>10</v>
      </c>
      <c r="B19" s="16" t="s">
        <v>16</v>
      </c>
      <c r="C19" s="13"/>
      <c r="D19" s="13"/>
      <c r="E19" s="16"/>
      <c r="F19" s="16"/>
      <c r="G19" s="1"/>
    </row>
    <row r="20" spans="1:8" ht="15.95" customHeight="1" x14ac:dyDescent="0.25">
      <c r="A20" s="28" t="s">
        <v>12</v>
      </c>
      <c r="B20" s="16" t="s">
        <v>17</v>
      </c>
      <c r="C20" s="13"/>
      <c r="D20" s="13"/>
      <c r="E20" s="16"/>
      <c r="F20" s="16"/>
      <c r="G20" s="1"/>
    </row>
    <row r="21" spans="1:8" ht="15.95" customHeight="1" x14ac:dyDescent="0.25">
      <c r="A21" s="27">
        <v>3</v>
      </c>
      <c r="B21" s="15" t="s">
        <v>18</v>
      </c>
      <c r="C21" s="12">
        <v>0</v>
      </c>
      <c r="D21" s="12">
        <v>0</v>
      </c>
      <c r="E21" s="15">
        <v>0</v>
      </c>
      <c r="F21" s="15">
        <v>0</v>
      </c>
      <c r="G21" s="1"/>
    </row>
    <row r="22" spans="1:8" ht="15.95" customHeight="1" x14ac:dyDescent="0.25">
      <c r="A22" s="28" t="s">
        <v>19</v>
      </c>
      <c r="B22" s="16" t="s">
        <v>5</v>
      </c>
      <c r="C22" s="13"/>
      <c r="D22" s="13"/>
      <c r="E22" s="16"/>
      <c r="F22" s="16"/>
      <c r="G22" s="1"/>
    </row>
    <row r="23" spans="1:8" ht="15.95" customHeight="1" x14ac:dyDescent="0.25">
      <c r="A23" s="28" t="s">
        <v>20</v>
      </c>
      <c r="B23" s="16" t="s">
        <v>7</v>
      </c>
      <c r="C23" s="13"/>
      <c r="D23" s="13"/>
      <c r="E23" s="16"/>
      <c r="F23" s="16"/>
      <c r="G23" s="1"/>
    </row>
    <row r="24" spans="1:8" ht="15.95" customHeight="1" x14ac:dyDescent="0.25">
      <c r="A24" s="27">
        <v>4</v>
      </c>
      <c r="B24" s="15" t="s">
        <v>56</v>
      </c>
      <c r="C24" s="12">
        <f>SUM(C25:C28)</f>
        <v>1970</v>
      </c>
      <c r="D24" s="33">
        <f>SUM(D25:D28)</f>
        <v>2142.4</v>
      </c>
      <c r="E24" s="35">
        <f>D24/C24</f>
        <v>1.08751269035533</v>
      </c>
      <c r="F24" s="35">
        <f>D24/G24</f>
        <v>0.5210750334427825</v>
      </c>
      <c r="G24" s="5">
        <f>SUM(G25:G28)</f>
        <v>4111.5</v>
      </c>
      <c r="H24" s="3"/>
    </row>
    <row r="25" spans="1:8" ht="15.95" customHeight="1" x14ac:dyDescent="0.25">
      <c r="A25" s="28" t="s">
        <v>10</v>
      </c>
      <c r="B25" s="16" t="s">
        <v>69</v>
      </c>
      <c r="C25" s="13">
        <v>1120</v>
      </c>
      <c r="D25" s="32">
        <v>1809</v>
      </c>
      <c r="E25" s="21">
        <f>D25/C25</f>
        <v>1.6151785714285714</v>
      </c>
      <c r="F25" s="34">
        <f>D25/G25</f>
        <v>0.68109939759036142</v>
      </c>
      <c r="G25" s="31">
        <v>2656</v>
      </c>
    </row>
    <row r="26" spans="1:8" ht="15.95" customHeight="1" x14ac:dyDescent="0.25">
      <c r="A26" s="28" t="s">
        <v>12</v>
      </c>
      <c r="B26" s="16" t="s">
        <v>70</v>
      </c>
      <c r="C26" s="13">
        <v>200</v>
      </c>
      <c r="D26" s="32">
        <v>22.4</v>
      </c>
      <c r="E26" s="21">
        <f t="shared" ref="E26:E28" si="0">D26/C26</f>
        <v>0.11199999999999999</v>
      </c>
      <c r="F26" s="34">
        <f t="shared" ref="F26:F37" si="1">D26/G26</f>
        <v>0.13357185450208706</v>
      </c>
      <c r="G26" s="31">
        <v>167.7</v>
      </c>
    </row>
    <row r="27" spans="1:8" ht="15.95" customHeight="1" x14ac:dyDescent="0.25">
      <c r="A27" s="28" t="s">
        <v>53</v>
      </c>
      <c r="B27" s="16" t="s">
        <v>71</v>
      </c>
      <c r="C27" s="13">
        <v>150</v>
      </c>
      <c r="D27" s="32">
        <v>195</v>
      </c>
      <c r="E27" s="21">
        <f t="shared" si="0"/>
        <v>1.3</v>
      </c>
      <c r="F27" s="34">
        <f t="shared" si="1"/>
        <v>1.1430246189917936</v>
      </c>
      <c r="G27" s="31">
        <v>170.6</v>
      </c>
    </row>
    <row r="28" spans="1:8" ht="15" customHeight="1" x14ac:dyDescent="0.25">
      <c r="A28" s="28" t="s">
        <v>54</v>
      </c>
      <c r="B28" s="16" t="s">
        <v>65</v>
      </c>
      <c r="C28" s="13">
        <v>500</v>
      </c>
      <c r="D28" s="32">
        <v>116</v>
      </c>
      <c r="E28" s="21">
        <f t="shared" si="0"/>
        <v>0.23200000000000001</v>
      </c>
      <c r="F28" s="34">
        <v>0</v>
      </c>
      <c r="G28" s="31">
        <v>1117.2</v>
      </c>
    </row>
    <row r="29" spans="1:8" ht="15" customHeight="1" x14ac:dyDescent="0.25">
      <c r="A29" s="27">
        <v>5</v>
      </c>
      <c r="B29" s="15" t="s">
        <v>61</v>
      </c>
      <c r="C29" s="12">
        <f>SUM(C30:C33)</f>
        <v>1970</v>
      </c>
      <c r="D29" s="33">
        <f>SUM(D30:D33)</f>
        <v>2794.8999999999996</v>
      </c>
      <c r="E29" s="20">
        <f>D29/C29</f>
        <v>1.418730964467005</v>
      </c>
      <c r="F29" s="35">
        <f>D29/G29</f>
        <v>0.55364288261162387</v>
      </c>
      <c r="G29" s="39">
        <f>SUM(G30:G33)</f>
        <v>5048.2</v>
      </c>
    </row>
    <row r="30" spans="1:8" ht="15" customHeight="1" x14ac:dyDescent="0.25">
      <c r="A30" s="28" t="s">
        <v>10</v>
      </c>
      <c r="B30" s="16" t="s">
        <v>72</v>
      </c>
      <c r="C30" s="13">
        <v>1120</v>
      </c>
      <c r="D30" s="32">
        <v>2523</v>
      </c>
      <c r="E30" s="21">
        <f>D30/C30</f>
        <v>2.2526785714285715</v>
      </c>
      <c r="F30" s="34">
        <f t="shared" si="1"/>
        <v>0.6699771628870359</v>
      </c>
      <c r="G30" s="8">
        <v>3765.8</v>
      </c>
    </row>
    <row r="31" spans="1:8" ht="15" customHeight="1" x14ac:dyDescent="0.25">
      <c r="A31" s="28" t="s">
        <v>12</v>
      </c>
      <c r="B31" s="16" t="s">
        <v>73</v>
      </c>
      <c r="C31" s="13">
        <v>200</v>
      </c>
      <c r="D31" s="32">
        <v>11.7</v>
      </c>
      <c r="E31" s="21">
        <f>D31/C31</f>
        <v>5.8499999999999996E-2</v>
      </c>
      <c r="F31" s="34">
        <f t="shared" si="1"/>
        <v>1.2061855670103092</v>
      </c>
      <c r="G31" s="36">
        <v>9.6999999999999993</v>
      </c>
    </row>
    <row r="32" spans="1:8" ht="15" customHeight="1" x14ac:dyDescent="0.25">
      <c r="A32" s="28" t="s">
        <v>53</v>
      </c>
      <c r="B32" s="16" t="s">
        <v>74</v>
      </c>
      <c r="C32" s="13">
        <v>150</v>
      </c>
      <c r="D32" s="32">
        <f>138.2+6</f>
        <v>144.19999999999999</v>
      </c>
      <c r="E32" s="21">
        <f>D32/C32</f>
        <v>0.96133333333333326</v>
      </c>
      <c r="F32" s="34">
        <f t="shared" si="1"/>
        <v>0.9273311897106109</v>
      </c>
      <c r="G32" s="9">
        <f>6+149.5</f>
        <v>155.5</v>
      </c>
    </row>
    <row r="33" spans="1:7" ht="15" customHeight="1" x14ac:dyDescent="0.25">
      <c r="A33" s="28" t="s">
        <v>54</v>
      </c>
      <c r="B33" s="16" t="s">
        <v>68</v>
      </c>
      <c r="C33" s="13">
        <v>500</v>
      </c>
      <c r="D33" s="32">
        <v>116</v>
      </c>
      <c r="E33" s="21">
        <f>D33/C33</f>
        <v>0.23200000000000001</v>
      </c>
      <c r="F33" s="34">
        <f t="shared" si="1"/>
        <v>0.10383100608664518</v>
      </c>
      <c r="G33" s="9">
        <v>1117.2</v>
      </c>
    </row>
    <row r="34" spans="1:7" ht="15" customHeight="1" x14ac:dyDescent="0.25">
      <c r="A34" s="27" t="s">
        <v>21</v>
      </c>
      <c r="B34" s="15" t="s">
        <v>22</v>
      </c>
      <c r="C34" s="12">
        <f>C35+C38+C42+C48+C51+C54+C57+C60+C63+C66</f>
        <v>15193</v>
      </c>
      <c r="D34" s="33">
        <f>D35+D38+D42+D48+D51+D54+D57+D60+D63+D66</f>
        <v>6465.5590000000002</v>
      </c>
      <c r="E34" s="20">
        <f>D34/C34</f>
        <v>0.42556170604883831</v>
      </c>
      <c r="F34" s="35">
        <f>D34/G34</f>
        <v>1.0771084678561316</v>
      </c>
      <c r="G34" s="39">
        <f>G35+G38+G42+G48+G51+G54+G57+G60+G63+G66</f>
        <v>6002.7</v>
      </c>
    </row>
    <row r="35" spans="1:7" ht="15" customHeight="1" x14ac:dyDescent="0.25">
      <c r="A35" s="27">
        <v>1</v>
      </c>
      <c r="B35" s="15" t="s">
        <v>15</v>
      </c>
      <c r="C35" s="12">
        <f>C36+C37</f>
        <v>15163</v>
      </c>
      <c r="D35" s="33">
        <f t="shared" ref="D35:G35" si="2">D36+D37</f>
        <v>6461</v>
      </c>
      <c r="E35" s="20">
        <f>D35/C35</f>
        <v>0.42610301391545208</v>
      </c>
      <c r="F35" s="35">
        <f>D35/G35</f>
        <v>1.077192397465822</v>
      </c>
      <c r="G35" s="8">
        <f t="shared" si="2"/>
        <v>5998</v>
      </c>
    </row>
    <row r="36" spans="1:7" ht="15" customHeight="1" x14ac:dyDescent="0.25">
      <c r="A36" s="28" t="s">
        <v>4</v>
      </c>
      <c r="B36" s="16" t="s">
        <v>16</v>
      </c>
      <c r="C36" s="13">
        <v>9861</v>
      </c>
      <c r="D36" s="32">
        <v>3353</v>
      </c>
      <c r="E36" s="21">
        <f t="shared" ref="E36:E37" si="3">D36/C36</f>
        <v>0.34002636649427037</v>
      </c>
      <c r="F36" s="34">
        <f t="shared" si="1"/>
        <v>0.91762452107279691</v>
      </c>
      <c r="G36" s="8">
        <v>3654</v>
      </c>
    </row>
    <row r="37" spans="1:7" ht="15" customHeight="1" x14ac:dyDescent="0.25">
      <c r="A37" s="28" t="s">
        <v>6</v>
      </c>
      <c r="B37" s="16" t="s">
        <v>17</v>
      </c>
      <c r="C37" s="13">
        <f>5332-30</f>
        <v>5302</v>
      </c>
      <c r="D37" s="32">
        <v>3108</v>
      </c>
      <c r="E37" s="40">
        <f t="shared" si="3"/>
        <v>0.58619388909845338</v>
      </c>
      <c r="F37" s="34">
        <f t="shared" si="1"/>
        <v>1.3259385665529011</v>
      </c>
      <c r="G37" s="8">
        <f>1713+200+431</f>
        <v>2344</v>
      </c>
    </row>
    <row r="38" spans="1:7" ht="15" customHeight="1" x14ac:dyDescent="0.25">
      <c r="A38" s="27">
        <v>2</v>
      </c>
      <c r="B38" s="15" t="s">
        <v>23</v>
      </c>
      <c r="C38" s="12"/>
      <c r="D38" s="12"/>
      <c r="E38" s="12"/>
      <c r="F38" s="12"/>
      <c r="G38" s="8"/>
    </row>
    <row r="39" spans="1:7" ht="15" customHeight="1" x14ac:dyDescent="0.25">
      <c r="A39" s="28" t="s">
        <v>9</v>
      </c>
      <c r="B39" s="16" t="s">
        <v>63</v>
      </c>
      <c r="C39" s="13"/>
      <c r="D39" s="13"/>
      <c r="E39" s="18"/>
      <c r="F39" s="19"/>
      <c r="G39" s="8"/>
    </row>
    <row r="40" spans="1:7" ht="15" customHeight="1" x14ac:dyDescent="0.25">
      <c r="A40" s="28" t="s">
        <v>14</v>
      </c>
      <c r="B40" s="16" t="s">
        <v>62</v>
      </c>
      <c r="C40" s="13"/>
      <c r="D40" s="13"/>
      <c r="E40" s="18"/>
      <c r="F40" s="19"/>
      <c r="G40" s="8"/>
    </row>
    <row r="41" spans="1:7" ht="15" customHeight="1" x14ac:dyDescent="0.25">
      <c r="A41" s="28" t="s">
        <v>24</v>
      </c>
      <c r="B41" s="16" t="s">
        <v>13</v>
      </c>
      <c r="C41" s="13"/>
      <c r="D41" s="13"/>
      <c r="E41" s="18"/>
      <c r="F41" s="19"/>
      <c r="G41" s="8"/>
    </row>
    <row r="42" spans="1:7" ht="15" customHeight="1" x14ac:dyDescent="0.25">
      <c r="A42" s="27">
        <v>3</v>
      </c>
      <c r="B42" s="15" t="s">
        <v>52</v>
      </c>
      <c r="C42" s="12">
        <f>C43+C44</f>
        <v>0</v>
      </c>
      <c r="D42" s="33">
        <f>D43+D44</f>
        <v>0</v>
      </c>
      <c r="E42" s="33">
        <f>E43+E44</f>
        <v>0</v>
      </c>
      <c r="F42" s="17"/>
      <c r="G42" s="8">
        <f>G43+G44</f>
        <v>0</v>
      </c>
    </row>
    <row r="43" spans="1:7" ht="15" customHeight="1" x14ac:dyDescent="0.25">
      <c r="A43" s="28" t="s">
        <v>19</v>
      </c>
      <c r="B43" s="16" t="s">
        <v>11</v>
      </c>
      <c r="C43" s="13"/>
      <c r="D43" s="32"/>
      <c r="E43" s="21"/>
      <c r="F43" s="19"/>
      <c r="G43" s="1"/>
    </row>
    <row r="44" spans="1:7" ht="15" customHeight="1" x14ac:dyDescent="0.25">
      <c r="A44" s="28" t="s">
        <v>20</v>
      </c>
      <c r="B44" s="16" t="s">
        <v>13</v>
      </c>
      <c r="C44" s="13"/>
      <c r="D44" s="32"/>
      <c r="E44" s="21"/>
      <c r="F44" s="19"/>
      <c r="G44" s="1"/>
    </row>
    <row r="45" spans="1:7" ht="15" customHeight="1" x14ac:dyDescent="0.25">
      <c r="A45" s="27">
        <v>4</v>
      </c>
      <c r="B45" s="15" t="s">
        <v>25</v>
      </c>
      <c r="C45" s="12"/>
      <c r="D45" s="12"/>
      <c r="E45" s="12"/>
      <c r="F45" s="12"/>
      <c r="G45" s="1"/>
    </row>
    <row r="46" spans="1:7" ht="15" customHeight="1" x14ac:dyDescent="0.25">
      <c r="A46" s="28" t="s">
        <v>26</v>
      </c>
      <c r="B46" s="16" t="s">
        <v>11</v>
      </c>
      <c r="C46" s="13"/>
      <c r="D46" s="13"/>
      <c r="E46" s="18"/>
      <c r="F46" s="19"/>
      <c r="G46" s="1"/>
    </row>
    <row r="47" spans="1:7" ht="15" customHeight="1" x14ac:dyDescent="0.25">
      <c r="A47" s="28" t="s">
        <v>27</v>
      </c>
      <c r="B47" s="16" t="s">
        <v>13</v>
      </c>
      <c r="C47" s="13"/>
      <c r="D47" s="13"/>
      <c r="E47" s="18"/>
      <c r="F47" s="19"/>
      <c r="G47" s="1"/>
    </row>
    <row r="48" spans="1:7" ht="15" customHeight="1" x14ac:dyDescent="0.25">
      <c r="A48" s="27">
        <v>5</v>
      </c>
      <c r="B48" s="15" t="s">
        <v>51</v>
      </c>
      <c r="C48" s="12">
        <f>C49+C50</f>
        <v>30</v>
      </c>
      <c r="D48" s="33">
        <f>D49+D50</f>
        <v>4.5590000000000002</v>
      </c>
      <c r="E48" s="20">
        <f>D48/C48</f>
        <v>0.15196666666666667</v>
      </c>
      <c r="F48" s="35">
        <f>D48/G48</f>
        <v>0.97</v>
      </c>
      <c r="G48" s="31">
        <f>G49+G50</f>
        <v>4.7</v>
      </c>
    </row>
    <row r="49" spans="1:7" ht="15" customHeight="1" x14ac:dyDescent="0.25">
      <c r="A49" s="28" t="s">
        <v>28</v>
      </c>
      <c r="B49" s="16" t="s">
        <v>11</v>
      </c>
      <c r="C49" s="13"/>
      <c r="D49" s="32"/>
      <c r="E49" s="21"/>
      <c r="F49" s="34"/>
      <c r="G49" s="1"/>
    </row>
    <row r="50" spans="1:7" ht="15" customHeight="1" x14ac:dyDescent="0.25">
      <c r="A50" s="28" t="s">
        <v>29</v>
      </c>
      <c r="B50" s="16" t="s">
        <v>13</v>
      </c>
      <c r="C50" s="13">
        <v>30</v>
      </c>
      <c r="D50" s="32">
        <v>4.5590000000000002</v>
      </c>
      <c r="E50" s="21">
        <f>D50/C50</f>
        <v>0.15196666666666667</v>
      </c>
      <c r="F50" s="34">
        <f>D50/G50</f>
        <v>0.97</v>
      </c>
      <c r="G50" s="37">
        <v>4.7</v>
      </c>
    </row>
    <row r="51" spans="1:7" ht="15" customHeight="1" x14ac:dyDescent="0.25">
      <c r="A51" s="27">
        <v>6</v>
      </c>
      <c r="B51" s="15" t="s">
        <v>30</v>
      </c>
      <c r="C51" s="12"/>
      <c r="D51" s="12"/>
      <c r="E51" s="12"/>
      <c r="F51" s="12"/>
      <c r="G51" s="1"/>
    </row>
    <row r="52" spans="1:7" ht="15" customHeight="1" x14ac:dyDescent="0.25">
      <c r="A52" s="28" t="s">
        <v>31</v>
      </c>
      <c r="B52" s="16" t="s">
        <v>11</v>
      </c>
      <c r="C52" s="13"/>
      <c r="D52" s="13"/>
      <c r="E52" s="18"/>
      <c r="F52" s="19"/>
      <c r="G52" s="1"/>
    </row>
    <row r="53" spans="1:7" ht="15" customHeight="1" x14ac:dyDescent="0.25">
      <c r="A53" s="28" t="s">
        <v>32</v>
      </c>
      <c r="B53" s="16" t="s">
        <v>13</v>
      </c>
      <c r="C53" s="13"/>
      <c r="D53" s="13"/>
      <c r="E53" s="18"/>
      <c r="F53" s="19"/>
      <c r="G53" s="1"/>
    </row>
    <row r="54" spans="1:7" ht="15" customHeight="1" x14ac:dyDescent="0.25">
      <c r="A54" s="27">
        <v>7</v>
      </c>
      <c r="B54" s="15" t="s">
        <v>33</v>
      </c>
      <c r="C54" s="12"/>
      <c r="D54" s="12"/>
      <c r="E54" s="12"/>
      <c r="F54" s="12"/>
      <c r="G54" s="1"/>
    </row>
    <row r="55" spans="1:7" ht="15" customHeight="1" x14ac:dyDescent="0.25">
      <c r="A55" s="28" t="s">
        <v>34</v>
      </c>
      <c r="B55" s="16" t="s">
        <v>11</v>
      </c>
      <c r="C55" s="13"/>
      <c r="D55" s="13"/>
      <c r="E55" s="18"/>
      <c r="F55" s="19"/>
      <c r="G55" s="1"/>
    </row>
    <row r="56" spans="1:7" ht="15" customHeight="1" x14ac:dyDescent="0.25">
      <c r="A56" s="28" t="s">
        <v>35</v>
      </c>
      <c r="B56" s="16" t="s">
        <v>13</v>
      </c>
      <c r="C56" s="13"/>
      <c r="D56" s="13"/>
      <c r="E56" s="18"/>
      <c r="F56" s="19"/>
      <c r="G56" s="1"/>
    </row>
    <row r="57" spans="1:7" ht="15" customHeight="1" x14ac:dyDescent="0.25">
      <c r="A57" s="27">
        <v>8</v>
      </c>
      <c r="B57" s="15" t="s">
        <v>57</v>
      </c>
      <c r="C57" s="12">
        <f>C58+C59</f>
        <v>0</v>
      </c>
      <c r="D57" s="33">
        <f>D58+D59</f>
        <v>0</v>
      </c>
      <c r="E57" s="33">
        <f>E58+E59</f>
        <v>0</v>
      </c>
      <c r="F57" s="33">
        <f>F58+F59</f>
        <v>0</v>
      </c>
      <c r="G57" s="8">
        <f>G58+G59</f>
        <v>0</v>
      </c>
    </row>
    <row r="58" spans="1:7" ht="15" customHeight="1" x14ac:dyDescent="0.25">
      <c r="A58" s="28" t="s">
        <v>36</v>
      </c>
      <c r="B58" s="16" t="s">
        <v>11</v>
      </c>
      <c r="C58" s="13"/>
      <c r="D58" s="32"/>
      <c r="E58" s="21"/>
      <c r="F58" s="34"/>
      <c r="G58" s="1"/>
    </row>
    <row r="59" spans="1:7" ht="15" customHeight="1" x14ac:dyDescent="0.25">
      <c r="A59" s="28" t="s">
        <v>37</v>
      </c>
      <c r="B59" s="16" t="s">
        <v>13</v>
      </c>
      <c r="C59" s="13"/>
      <c r="D59" s="32"/>
      <c r="E59" s="21"/>
      <c r="F59" s="34"/>
      <c r="G59" s="1"/>
    </row>
    <row r="60" spans="1:7" ht="15" customHeight="1" x14ac:dyDescent="0.25">
      <c r="A60" s="27">
        <v>9</v>
      </c>
      <c r="B60" s="15" t="s">
        <v>67</v>
      </c>
      <c r="C60" s="12"/>
      <c r="D60" s="12"/>
      <c r="E60" s="12"/>
      <c r="F60" s="12"/>
      <c r="G60" s="1"/>
    </row>
    <row r="61" spans="1:7" ht="15" customHeight="1" x14ac:dyDescent="0.25">
      <c r="A61" s="28" t="s">
        <v>38</v>
      </c>
      <c r="B61" s="16" t="s">
        <v>11</v>
      </c>
      <c r="C61" s="13"/>
      <c r="D61" s="13"/>
      <c r="E61" s="18"/>
      <c r="F61" s="19"/>
      <c r="G61" s="1"/>
    </row>
    <row r="62" spans="1:7" ht="15" customHeight="1" x14ac:dyDescent="0.25">
      <c r="A62" s="28" t="s">
        <v>39</v>
      </c>
      <c r="B62" s="16" t="s">
        <v>13</v>
      </c>
      <c r="C62" s="13"/>
      <c r="D62" s="13"/>
      <c r="E62" s="18"/>
      <c r="F62" s="19"/>
      <c r="G62" s="1"/>
    </row>
    <row r="63" spans="1:7" ht="15" customHeight="1" x14ac:dyDescent="0.25">
      <c r="A63" s="27">
        <v>10</v>
      </c>
      <c r="B63" s="15" t="s">
        <v>40</v>
      </c>
      <c r="C63" s="12"/>
      <c r="D63" s="12"/>
      <c r="E63" s="12"/>
      <c r="F63" s="12"/>
      <c r="G63" s="1"/>
    </row>
    <row r="64" spans="1:7" ht="15" customHeight="1" x14ac:dyDescent="0.25">
      <c r="A64" s="28" t="s">
        <v>41</v>
      </c>
      <c r="B64" s="16" t="s">
        <v>11</v>
      </c>
      <c r="C64" s="13"/>
      <c r="D64" s="13"/>
      <c r="E64" s="18"/>
      <c r="F64" s="19"/>
      <c r="G64" s="1"/>
    </row>
    <row r="65" spans="1:7" ht="15" customHeight="1" x14ac:dyDescent="0.25">
      <c r="A65" s="28" t="s">
        <v>42</v>
      </c>
      <c r="B65" s="16" t="s">
        <v>13</v>
      </c>
      <c r="C65" s="13"/>
      <c r="D65" s="13"/>
      <c r="E65" s="18"/>
      <c r="F65" s="19"/>
      <c r="G65" s="1"/>
    </row>
    <row r="66" spans="1:7" ht="15" customHeight="1" x14ac:dyDescent="0.25">
      <c r="A66" s="27">
        <v>11</v>
      </c>
      <c r="B66" s="15" t="s">
        <v>43</v>
      </c>
      <c r="C66" s="12"/>
      <c r="D66" s="12"/>
      <c r="E66" s="12"/>
      <c r="F66" s="12"/>
      <c r="G66" s="1"/>
    </row>
    <row r="67" spans="1:7" ht="15" customHeight="1" x14ac:dyDescent="0.25">
      <c r="A67" s="28">
        <v>1</v>
      </c>
      <c r="B67" s="16" t="s">
        <v>44</v>
      </c>
      <c r="C67" s="13"/>
      <c r="D67" s="13"/>
      <c r="E67" s="18"/>
      <c r="F67" s="19"/>
      <c r="G67" s="1"/>
    </row>
    <row r="68" spans="1:7" ht="15" customHeight="1" x14ac:dyDescent="0.25">
      <c r="A68" s="29">
        <v>2</v>
      </c>
      <c r="B68" s="30" t="s">
        <v>43</v>
      </c>
      <c r="C68" s="14"/>
      <c r="D68" s="14"/>
      <c r="E68" s="22"/>
      <c r="F68" s="23"/>
      <c r="G68" s="1"/>
    </row>
  </sheetData>
  <mergeCells count="11">
    <mergeCell ref="E1:F1"/>
    <mergeCell ref="E7:F7"/>
    <mergeCell ref="A3:F3"/>
    <mergeCell ref="A6:F6"/>
    <mergeCell ref="A8:A9"/>
    <mergeCell ref="B8:B9"/>
    <mergeCell ref="C8:C9"/>
    <mergeCell ref="D8:D9"/>
    <mergeCell ref="E8:F8"/>
    <mergeCell ref="A5:F5"/>
    <mergeCell ref="A4:F4"/>
  </mergeCells>
  <printOptions horizontalCentered="1"/>
  <pageMargins left="0.65" right="0.4" top="0.38" bottom="0.4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03 - Quy IV</vt:lpstr>
      <vt:lpstr>'Mau 03 - Quy IV'!Print_Titles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NguyenThiLeThuy</cp:lastModifiedBy>
  <cp:lastPrinted>2023-01-31T06:49:17Z</cp:lastPrinted>
  <dcterms:created xsi:type="dcterms:W3CDTF">2017-09-13T07:57:57Z</dcterms:created>
  <dcterms:modified xsi:type="dcterms:W3CDTF">2023-01-31T07:49:51Z</dcterms:modified>
</cp:coreProperties>
</file>