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y Documents\Quan 2020\Cong khai NS\Nam 2020\Vay va tra no vay 6 thang dau nam 2020\"/>
    </mc:Choice>
  </mc:AlternateContent>
  <bookViews>
    <workbookView xWindow="0" yWindow="0" windowWidth="19200" windowHeight="11595" firstSheet="1" activeTab="1"/>
  </bookViews>
  <sheets>
    <sheet name="6 thang Nam 2018" sheetId="2" r:id="rId1"/>
    <sheet name="6 thang Nam 2020" sheetId="8" r:id="rId2"/>
  </sheets>
  <calcPr calcId="152511"/>
</workbook>
</file>

<file path=xl/calcChain.xml><?xml version="1.0" encoding="utf-8"?>
<calcChain xmlns="http://schemas.openxmlformats.org/spreadsheetml/2006/main">
  <c r="G14" i="8" l="1"/>
  <c r="F14" i="8"/>
  <c r="B10" i="8" l="1"/>
  <c r="F15" i="8" l="1"/>
  <c r="F12" i="8"/>
  <c r="F13" i="8"/>
  <c r="G12" i="8"/>
  <c r="G13" i="8"/>
  <c r="G15" i="8"/>
  <c r="G11" i="8"/>
  <c r="F11" i="8"/>
  <c r="G16" i="8" l="1"/>
  <c r="F16" i="8"/>
  <c r="G10" i="8"/>
  <c r="F10" i="8"/>
  <c r="E10" i="8"/>
  <c r="E17" i="8" s="1"/>
  <c r="D10" i="8"/>
  <c r="D17" i="8" s="1"/>
  <c r="C10" i="8"/>
  <c r="C17" i="8" l="1"/>
  <c r="G17" i="8"/>
  <c r="F17" i="8"/>
  <c r="C37" i="2" l="1"/>
  <c r="D37" i="2"/>
  <c r="E37" i="2"/>
  <c r="C30" i="2"/>
  <c r="D30" i="2"/>
  <c r="E30" i="2"/>
  <c r="B30" i="2"/>
  <c r="F36" i="2"/>
  <c r="B37" i="2"/>
  <c r="D11" i="2" l="1"/>
  <c r="G35" i="2"/>
  <c r="F11" i="2"/>
  <c r="E11" i="2"/>
  <c r="C11" i="2" l="1"/>
  <c r="G32" i="2"/>
  <c r="G33" i="2"/>
  <c r="G34" i="2"/>
  <c r="G31" i="2"/>
  <c r="F32" i="2"/>
  <c r="F33" i="2"/>
  <c r="F34" i="2"/>
  <c r="F35" i="2"/>
  <c r="F31" i="2"/>
  <c r="F37" i="2" l="1"/>
  <c r="G11" i="2" s="1"/>
  <c r="F30" i="2"/>
  <c r="G30" i="2"/>
  <c r="G37" i="2"/>
  <c r="H11" i="2" s="1"/>
</calcChain>
</file>

<file path=xl/sharedStrings.xml><?xml version="1.0" encoding="utf-8"?>
<sst xmlns="http://schemas.openxmlformats.org/spreadsheetml/2006/main" count="75" uniqueCount="49">
  <si>
    <t>Dư nợ đầu kỳ</t>
  </si>
  <si>
    <t>Dư nợ cuối kỳ</t>
  </si>
  <si>
    <t>Gốc</t>
  </si>
  <si>
    <t>Tổng</t>
  </si>
  <si>
    <t>Mẫu biểu số 2.01</t>
  </si>
  <si>
    <t>THỰC HIỆN VAY VÀ TRẢ NỢ CỦA TỈNH, THÀNH PHỐ TRỰC THUỘC TRUNG ƯƠNG</t>
  </si>
  <si>
    <t>Đơn vị tính: tỷ đồng</t>
  </si>
  <si>
    <t>Chỉ tiêu</t>
  </si>
  <si>
    <t>Thực hiện ký vay trong kỳ</t>
  </si>
  <si>
    <t>Rút vốn trong kỳ</t>
  </si>
  <si>
    <t>Trả nợ trong kỳ</t>
  </si>
  <si>
    <t>Lãi + Phí</t>
  </si>
  <si>
    <t>A</t>
  </si>
  <si>
    <t>B</t>
  </si>
  <si>
    <t>6 = (1+2-3)</t>
  </si>
  <si>
    <t>1 Vay Ngân hàng phát triển Việt Nam</t>
  </si>
  <si>
    <t>2. Tạm ứng ngân quỹ nhà nước tạm thời nhàn rỗi</t>
  </si>
  <si>
    <t>3. Phát hành trái phiếu chính quyền địa phương</t>
  </si>
  <si>
    <t>4. Vay lại nguồn vay nước ngoài của Chính phủ (*)</t>
  </si>
  <si>
    <t>5. Vay khác</t>
  </si>
  <si>
    <t>Tổng cộng</t>
  </si>
  <si>
    <t>Đầu kỳ</t>
  </si>
  <si>
    <t>Cuối kỳ</t>
  </si>
  <si>
    <t>Tỷ lệ dư nợ vay so với thu ngân sách địa phương được hưởng theo phân cấp (%) (**)</t>
  </si>
  <si>
    <t>Mẫu biểu số 2.02</t>
  </si>
  <si>
    <t>THỰC HIỆN VAY VÀ TRẢ NỢ NGUỒN VAY LẠI VỐN VAY NƯỚC NGOÀI CỦA CHÍNH PHỦ</t>
  </si>
  <si>
    <t>DỰ ÁN</t>
  </si>
  <si>
    <t>1. Nguồn vay lại vốn vay nước ngoài của Chính phủ</t>
  </si>
  <si>
    <t xml:space="preserve"> - Dự án năng lượng nông thôn II</t>
  </si>
  <si>
    <t xml:space="preserve"> - Dự án Năng lượng nông thôn II mở rộng</t>
  </si>
  <si>
    <t xml:space="preserve"> - Dự án Phát triển lưới điện nông thôn</t>
  </si>
  <si>
    <t xml:space="preserve"> - Dự án Cải thiện môi trường đô thị miền Trung –Tiểu dự án Tam Kỳ</t>
  </si>
  <si>
    <t xml:space="preserve"> - Dự án cải thiện môi trường đô thị Chu Lai, Núi Thành</t>
  </si>
  <si>
    <t>Kỳ báo cáo: 6 tháng năm 2017</t>
  </si>
  <si>
    <t>Ghi chú</t>
  </si>
  <si>
    <t>Kỳ báo cáo:  6 tháng năm 2018</t>
  </si>
  <si>
    <t xml:space="preserve">Chưa lập thủ tục ký nhận nợ  </t>
  </si>
  <si>
    <t>2. Vay thực hiện KCH kênh mương</t>
  </si>
  <si>
    <t xml:space="preserve"> - Dự án xây dựng cầu dân sinh và quản lý tài sản đường địa phương (LRAMP)</t>
  </si>
  <si>
    <t xml:space="preserve"> - Dự án Sửa chữa nâng cao an toàn đập</t>
  </si>
  <si>
    <t xml:space="preserve"> - Dự án Phát triển môi trường, hạ tầng đô thị để ứng phó với biến đổi khí hậu TP Hội An, tỉnh Quảng Nam</t>
  </si>
  <si>
    <t>Đơn vị tính: Triệu đồng</t>
  </si>
  <si>
    <t>- Số vốn rút trong kỳ của dự án ĐTXD cầu dân sinh và quản lý tài sản đường địa phương (LRAMP) là 5.587,423 triệu đồng, trong đó số vốn đã rút năm 2019 kéo dài sang 2020 giải ngân được ghi thu ghi chi là 2.553,84 triệu đồng.</t>
  </si>
  <si>
    <t xml:space="preserve"> - Phát triển thành phố loại 2 tại Quảng Nam, Hà Tĩnh, Đăk Lăk - Tiểu dự án Quảng Nam, phần kết dư</t>
  </si>
  <si>
    <t>BÁO CÁO TÌNH HÌNH VAY VÀ TRẢ NỢ VAY CỦA CHÍNH QUYỀN ĐỊA PHƯƠNG 6 THÁNG NĂM 2020</t>
  </si>
  <si>
    <t>Phụ lục</t>
  </si>
  <si>
    <t>Ghi chú: 
- Số rút vốn trong kỳ của dự án Sửa chữa nâng cao an toàn đập là số đã rút năm 2019 nhưng chưa giải ngân chuyển sang 2020 là 1.518 triệu đồng, năm 2020 đã giải ngân, ghi thu-ghi chi ngân sách số tiền 426,223 triệu đồng;</t>
  </si>
  <si>
    <t>- Số rút vốn trong kỳ của dự án Phát triển môi trường, hạ tầng đô thị để ứng phó với biến đổi khí hậu Tp.Hội An, tỉnh Quảng Nam là số đã rút năm 2019 nhưng chưa giải ngân chuyển sang 2020 là 44.297 triệu đồng, năm 2020 đã giải ngân, ghi thu ghi chi ngân sách số tiền 17.527,995 triệu đồng.</t>
  </si>
  <si>
    <t>(Kèm theo Công văn số 4539/UBND-KTTH ngày 07/8/2020 của UBND tỉnh Quảng Nam)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</si>
</sst>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font>
      <sz val="11"/>
      <color theme="1"/>
      <name val="Calibri"/>
      <family val="2"/>
      <scheme val="minor"/>
    </font>
    <font>
      <sz val="12"/>
      <color rgb="FF000000"/>
      <name val="Arial"/>
      <family val="2"/>
    </font>
    <font>
      <b/>
      <sz val="12"/>
      <color rgb="FF000000"/>
      <name val="Arial"/>
      <family val="2"/>
    </font>
    <font>
      <i/>
      <sz val="12"/>
      <color rgb="FF000000"/>
      <name val="Arial"/>
      <family val="2"/>
    </font>
    <font>
      <b/>
      <i/>
      <sz val="12"/>
      <color rgb="FF000000"/>
      <name val="Arial"/>
      <family val="2"/>
    </font>
    <font>
      <sz val="12"/>
      <color theme="1"/>
      <name val="a"/>
      <charset val="163"/>
    </font>
    <font>
      <b/>
      <sz val="12"/>
      <color theme="1"/>
      <name val="a"/>
      <charset val="163"/>
    </font>
    <font>
      <b/>
      <sz val="11"/>
      <color theme="1"/>
      <name val="Calibri"/>
      <family val="2"/>
      <scheme val="minor"/>
    </font>
    <font>
      <b/>
      <sz val="14"/>
      <color rgb="FF000000"/>
      <name val="Times New Roman"/>
      <family val="1"/>
    </font>
    <font>
      <sz val="14"/>
      <color theme="1"/>
      <name val="Times New Roman"/>
      <family val="1"/>
    </font>
    <font>
      <i/>
      <sz val="14"/>
      <color theme="1"/>
      <name val="Times New Roman"/>
      <family val="1"/>
    </font>
    <font>
      <i/>
      <sz val="14"/>
      <color rgb="FF000000"/>
      <name val="Times New Roman"/>
      <family val="1"/>
    </font>
    <font>
      <sz val="14"/>
      <color rgb="FF000000"/>
      <name val="Times New Roman"/>
      <family val="1"/>
    </font>
    <font>
      <b/>
      <sz val="14"/>
      <color theme="1"/>
      <name val="Times New Roman"/>
      <family val="1"/>
    </font>
    <font>
      <sz val="14"/>
      <color rgb="FF0070C0"/>
      <name val="Times New Roman"/>
      <family val="1"/>
    </font>
  </fonts>
  <fills count="3">
    <fill>
      <patternFill patternType="none"/>
    </fill>
    <fill>
      <patternFill patternType="gray125"/>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0" xfId="0" applyFont="1" applyAlignment="1">
      <alignment horizontal="justify" vertical="center"/>
    </xf>
    <xf numFmtId="0" fontId="0" fillId="0" borderId="0" xfId="0" applyAlignment="1">
      <alignment horizontal="justify" vertical="center" wrapText="1"/>
    </xf>
    <xf numFmtId="0" fontId="2" fillId="0" borderId="0" xfId="0" applyFont="1" applyAlignment="1">
      <alignment horizontal="justify" vertical="center" wrapText="1"/>
    </xf>
    <xf numFmtId="0" fontId="0" fillId="0" borderId="0" xfId="0" applyAlignment="1">
      <alignment vertical="top" wrapText="1"/>
    </xf>
    <xf numFmtId="0" fontId="2" fillId="0" borderId="0" xfId="0" applyFont="1" applyAlignment="1">
      <alignment vertical="center"/>
    </xf>
    <xf numFmtId="0" fontId="2" fillId="2" borderId="6"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1" fillId="2" borderId="7"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0" borderId="0" xfId="0" applyFont="1" applyAlignment="1">
      <alignment vertical="center"/>
    </xf>
    <xf numFmtId="0" fontId="2" fillId="2" borderId="7" xfId="0" applyFont="1" applyFill="1" applyBorder="1" applyAlignment="1">
      <alignment horizontal="justify" vertical="center" wrapText="1"/>
    </xf>
    <xf numFmtId="0" fontId="2" fillId="0" borderId="0" xfId="0" applyFont="1" applyAlignment="1">
      <alignment horizontal="left" vertical="center" wrapText="1"/>
    </xf>
    <xf numFmtId="0" fontId="5" fillId="0" borderId="3" xfId="0" applyFont="1" applyBorder="1" applyAlignment="1">
      <alignment vertical="center" wrapText="1"/>
    </xf>
    <xf numFmtId="164" fontId="1" fillId="2" borderId="3" xfId="0" applyNumberFormat="1" applyFont="1" applyFill="1" applyBorder="1" applyAlignment="1">
      <alignment vertical="center" wrapText="1"/>
    </xf>
    <xf numFmtId="164" fontId="2" fillId="2" borderId="6" xfId="0" applyNumberFormat="1" applyFont="1" applyFill="1" applyBorder="1" applyAlignment="1">
      <alignment horizontal="right" vertical="center" wrapText="1"/>
    </xf>
    <xf numFmtId="164" fontId="1" fillId="2" borderId="7" xfId="0" applyNumberFormat="1" applyFont="1" applyFill="1" applyBorder="1" applyAlignment="1">
      <alignment vertical="center" wrapText="1"/>
    </xf>
    <xf numFmtId="0" fontId="2" fillId="2" borderId="5" xfId="0" applyFont="1" applyFill="1" applyBorder="1" applyAlignment="1">
      <alignment horizontal="center" vertical="center" wrapText="1"/>
    </xf>
    <xf numFmtId="0" fontId="6" fillId="0" borderId="11" xfId="0" applyFont="1" applyBorder="1" applyAlignment="1">
      <alignment vertical="center" wrapText="1"/>
    </xf>
    <xf numFmtId="164" fontId="2" fillId="2" borderId="11" xfId="0" applyNumberFormat="1" applyFont="1" applyFill="1" applyBorder="1" applyAlignment="1">
      <alignment vertical="center" wrapText="1"/>
    </xf>
    <xf numFmtId="0" fontId="7" fillId="0" borderId="0" xfId="0" applyFont="1"/>
    <xf numFmtId="164" fontId="2" fillId="2" borderId="7" xfId="0" applyNumberFormat="1" applyFont="1" applyFill="1" applyBorder="1" applyAlignment="1">
      <alignment vertical="center" wrapText="1"/>
    </xf>
    <xf numFmtId="0" fontId="2" fillId="2" borderId="7" xfId="0" applyFont="1" applyFill="1" applyBorder="1"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2" xfId="0" applyFont="1" applyBorder="1" applyAlignment="1">
      <alignment horizontal="righ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right" vertical="center"/>
    </xf>
    <xf numFmtId="0" fontId="3" fillId="0" borderId="0" xfId="0" applyFont="1" applyBorder="1" applyAlignment="1">
      <alignment horizontal="righ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0" borderId="0" xfId="0" applyFont="1" applyAlignment="1">
      <alignment horizontal="right" vertical="center"/>
    </xf>
    <xf numFmtId="0" fontId="9" fillId="0" borderId="0" xfId="0" applyFont="1"/>
    <xf numFmtId="0" fontId="8"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center"/>
    </xf>
    <xf numFmtId="0" fontId="11" fillId="0" borderId="2" xfId="0" applyFont="1" applyBorder="1" applyAlignment="1">
      <alignment horizontal="right" vertical="center"/>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7" xfId="0" applyFont="1" applyFill="1" applyBorder="1" applyAlignment="1">
      <alignment horizontal="justify" vertical="center" wrapText="1"/>
    </xf>
    <xf numFmtId="164" fontId="8" fillId="2" borderId="7" xfId="0" applyNumberFormat="1" applyFont="1" applyFill="1" applyBorder="1" applyAlignment="1">
      <alignment vertical="center" wrapText="1"/>
    </xf>
    <xf numFmtId="0" fontId="8" fillId="2" borderId="7" xfId="0" applyFont="1" applyFill="1" applyBorder="1" applyAlignment="1">
      <alignment vertical="center" wrapText="1"/>
    </xf>
    <xf numFmtId="0" fontId="13" fillId="0" borderId="0" xfId="0" applyFont="1"/>
    <xf numFmtId="0" fontId="9" fillId="0" borderId="3" xfId="0" applyFont="1" applyBorder="1" applyAlignment="1">
      <alignment vertical="center" wrapText="1"/>
    </xf>
    <xf numFmtId="164" fontId="14" fillId="2" borderId="3" xfId="0" applyNumberFormat="1" applyFont="1" applyFill="1" applyBorder="1" applyAlignment="1">
      <alignment vertical="center" wrapText="1"/>
    </xf>
    <xf numFmtId="164" fontId="12" fillId="2" borderId="3" xfId="0" applyNumberFormat="1" applyFont="1" applyFill="1" applyBorder="1" applyAlignment="1">
      <alignment vertical="center" wrapText="1"/>
    </xf>
    <xf numFmtId="164" fontId="14" fillId="2" borderId="11" xfId="0" applyNumberFormat="1" applyFont="1" applyFill="1" applyBorder="1" applyAlignment="1">
      <alignment vertical="center" wrapText="1"/>
    </xf>
    <xf numFmtId="164" fontId="12" fillId="2" borderId="11" xfId="0" applyNumberFormat="1" applyFont="1" applyFill="1" applyBorder="1" applyAlignment="1">
      <alignment vertical="center" wrapText="1"/>
    </xf>
    <xf numFmtId="0" fontId="9" fillId="0" borderId="11" xfId="0" applyFont="1" applyBorder="1" applyAlignment="1">
      <alignment vertical="center" wrapText="1"/>
    </xf>
    <xf numFmtId="0" fontId="9" fillId="0" borderId="6" xfId="0" applyFont="1" applyBorder="1" applyAlignment="1">
      <alignment vertical="center" wrapText="1"/>
    </xf>
    <xf numFmtId="164" fontId="14" fillId="2" borderId="6" xfId="0" applyNumberFormat="1" applyFont="1" applyFill="1" applyBorder="1" applyAlignment="1">
      <alignment vertical="center" wrapText="1"/>
    </xf>
    <xf numFmtId="0" fontId="13" fillId="0" borderId="4" xfId="0" applyFont="1" applyBorder="1" applyAlignment="1">
      <alignment vertical="center" wrapText="1"/>
    </xf>
    <xf numFmtId="164" fontId="8" fillId="2" borderId="4" xfId="0" applyNumberFormat="1" applyFont="1" applyFill="1" applyBorder="1" applyAlignment="1">
      <alignment vertical="center" wrapText="1"/>
    </xf>
    <xf numFmtId="0" fontId="8" fillId="2" borderId="4" xfId="0" applyFont="1" applyFill="1" applyBorder="1" applyAlignment="1">
      <alignment horizontal="justify" vertical="center" wrapText="1"/>
    </xf>
    <xf numFmtId="164" fontId="8" fillId="2" borderId="4" xfId="0" applyNumberFormat="1" applyFont="1" applyFill="1" applyBorder="1" applyAlignment="1">
      <alignment horizontal="right" vertical="center" wrapText="1"/>
    </xf>
    <xf numFmtId="0" fontId="12" fillId="0" borderId="0" xfId="0" applyFont="1" applyAlignment="1">
      <alignment horizontal="justify" vertical="center"/>
    </xf>
    <xf numFmtId="0" fontId="9" fillId="0" borderId="0" xfId="0" applyFont="1" applyAlignment="1">
      <alignment horizontal="left" vertical="center" wrapText="1"/>
    </xf>
    <xf numFmtId="0" fontId="9" fillId="0" borderId="0" xfId="0" quotePrefix="1" applyFont="1" applyAlignment="1">
      <alignment horizontal="left" vertical="center" wrapText="1"/>
    </xf>
    <xf numFmtId="0" fontId="9" fillId="0" borderId="0" xfId="0" quotePrefix="1" applyFont="1" applyAlignment="1">
      <alignment horizontal="left" vertical="top" wrapText="1"/>
    </xf>
    <xf numFmtId="0" fontId="9" fillId="0" borderId="0" xfId="0" quotePrefix="1"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25" workbookViewId="0">
      <selection activeCell="A36" sqref="A36:XFD36"/>
    </sheetView>
  </sheetViews>
  <sheetFormatPr defaultRowHeight="15"/>
  <cols>
    <col min="1" max="1" width="39" customWidth="1"/>
    <col min="2" max="2" width="12.140625" customWidth="1"/>
    <col min="3" max="3" width="14.85546875" customWidth="1"/>
    <col min="4" max="4" width="12.140625" customWidth="1"/>
    <col min="5" max="5" width="13.85546875" customWidth="1"/>
    <col min="6" max="6" width="14.140625" customWidth="1"/>
    <col min="7" max="7" width="12.7109375" customWidth="1"/>
    <col min="8" max="8" width="24.7109375" customWidth="1"/>
    <col min="9" max="9" width="21.28515625" customWidth="1"/>
  </cols>
  <sheetData>
    <row r="1" spans="1:9" ht="15.75">
      <c r="A1" s="39" t="s">
        <v>4</v>
      </c>
      <c r="B1" s="39"/>
      <c r="C1" s="39"/>
      <c r="D1" s="39"/>
      <c r="E1" s="39"/>
      <c r="F1" s="39"/>
      <c r="G1" s="39"/>
      <c r="H1" s="39"/>
      <c r="I1" s="6"/>
    </row>
    <row r="2" spans="1:9" ht="15.75">
      <c r="A2" s="34" t="s">
        <v>5</v>
      </c>
      <c r="B2" s="34"/>
      <c r="C2" s="34"/>
      <c r="D2" s="34"/>
      <c r="E2" s="34"/>
      <c r="F2" s="34"/>
      <c r="G2" s="34"/>
      <c r="H2" s="34"/>
      <c r="I2" s="6"/>
    </row>
    <row r="3" spans="1:9" ht="15.75">
      <c r="A3" s="34" t="s">
        <v>35</v>
      </c>
      <c r="B3" s="34"/>
      <c r="C3" s="34"/>
      <c r="D3" s="34"/>
      <c r="E3" s="34"/>
      <c r="F3" s="34"/>
      <c r="G3" s="34"/>
      <c r="H3" s="34"/>
      <c r="I3" s="6"/>
    </row>
    <row r="4" spans="1:9">
      <c r="A4" s="40" t="s">
        <v>6</v>
      </c>
      <c r="B4" s="40"/>
      <c r="C4" s="40"/>
      <c r="D4" s="40"/>
      <c r="E4" s="40"/>
      <c r="F4" s="40"/>
      <c r="G4" s="40"/>
      <c r="H4" s="40"/>
    </row>
    <row r="5" spans="1:9" ht="15.75">
      <c r="A5" s="36" t="s">
        <v>7</v>
      </c>
      <c r="B5" s="36" t="s">
        <v>8</v>
      </c>
      <c r="C5" s="36" t="s">
        <v>0</v>
      </c>
      <c r="D5" s="36" t="s">
        <v>9</v>
      </c>
      <c r="E5" s="41" t="s">
        <v>10</v>
      </c>
      <c r="F5" s="42"/>
      <c r="G5" s="43"/>
      <c r="H5" s="26" t="s">
        <v>1</v>
      </c>
    </row>
    <row r="6" spans="1:9" ht="60" customHeight="1">
      <c r="A6" s="37"/>
      <c r="B6" s="37"/>
      <c r="C6" s="37"/>
      <c r="D6" s="37"/>
      <c r="E6" s="16" t="s">
        <v>2</v>
      </c>
      <c r="F6" s="16" t="s">
        <v>11</v>
      </c>
      <c r="G6" s="16" t="s">
        <v>3</v>
      </c>
      <c r="H6" s="16" t="s">
        <v>3</v>
      </c>
    </row>
    <row r="7" spans="1:9">
      <c r="A7" s="15" t="s">
        <v>12</v>
      </c>
      <c r="B7" s="15" t="s">
        <v>13</v>
      </c>
      <c r="C7" s="15">
        <v>1</v>
      </c>
      <c r="D7" s="15">
        <v>2</v>
      </c>
      <c r="E7" s="15">
        <v>3</v>
      </c>
      <c r="F7" s="15">
        <v>4</v>
      </c>
      <c r="G7" s="15">
        <v>5</v>
      </c>
      <c r="H7" s="15">
        <v>5</v>
      </c>
    </row>
    <row r="8" spans="1:9" ht="36.75" customHeight="1">
      <c r="A8" s="17" t="s">
        <v>15</v>
      </c>
      <c r="B8" s="9"/>
      <c r="C8" s="25"/>
      <c r="D8" s="25"/>
      <c r="E8" s="25"/>
      <c r="F8" s="25"/>
      <c r="G8" s="25"/>
      <c r="H8" s="25"/>
    </row>
    <row r="9" spans="1:9" ht="38.25" customHeight="1">
      <c r="A9" s="18" t="s">
        <v>16</v>
      </c>
      <c r="B9" s="10"/>
      <c r="C9" s="23"/>
      <c r="D9" s="23"/>
      <c r="E9" s="23"/>
      <c r="F9" s="23"/>
      <c r="G9" s="23"/>
      <c r="H9" s="23"/>
    </row>
    <row r="10" spans="1:9" ht="39.75" customHeight="1">
      <c r="A10" s="18" t="s">
        <v>17</v>
      </c>
      <c r="B10" s="10"/>
      <c r="C10" s="23"/>
      <c r="D10" s="23"/>
      <c r="E10" s="23"/>
      <c r="F10" s="23"/>
      <c r="G10" s="23"/>
      <c r="H10" s="23"/>
    </row>
    <row r="11" spans="1:9" ht="40.5" customHeight="1">
      <c r="A11" s="18" t="s">
        <v>18</v>
      </c>
      <c r="B11" s="10"/>
      <c r="C11" s="23">
        <f t="shared" ref="C11:H11" si="0">B37</f>
        <v>281.15621940000005</v>
      </c>
      <c r="D11" s="23">
        <f t="shared" si="0"/>
        <v>0.233943923</v>
      </c>
      <c r="E11" s="23">
        <f t="shared" si="0"/>
        <v>0.76880295200000004</v>
      </c>
      <c r="F11" s="23">
        <f t="shared" si="0"/>
        <v>0.88286420200000004</v>
      </c>
      <c r="G11" s="23">
        <f t="shared" si="0"/>
        <v>1.6516671540000001</v>
      </c>
      <c r="H11" s="23">
        <f t="shared" si="0"/>
        <v>280.62136037100004</v>
      </c>
    </row>
    <row r="12" spans="1:9">
      <c r="A12" s="18" t="s">
        <v>19</v>
      </c>
      <c r="B12" s="9"/>
      <c r="C12" s="9"/>
      <c r="D12" s="9"/>
      <c r="E12" s="9"/>
      <c r="F12" s="9"/>
      <c r="G12" s="9"/>
      <c r="H12" s="9"/>
    </row>
    <row r="13" spans="1:9" ht="15.75">
      <c r="A13" s="7" t="s">
        <v>20</v>
      </c>
      <c r="B13" s="8"/>
      <c r="C13" s="8"/>
      <c r="D13" s="8"/>
      <c r="E13" s="8"/>
      <c r="F13" s="8"/>
      <c r="G13" s="8"/>
      <c r="H13" s="8"/>
    </row>
    <row r="14" spans="1:9">
      <c r="A14" s="1"/>
    </row>
    <row r="15" spans="1:9" ht="15.75">
      <c r="A15" s="13"/>
      <c r="B15" s="14" t="s">
        <v>21</v>
      </c>
      <c r="C15" s="14" t="s">
        <v>22</v>
      </c>
    </row>
    <row r="16" spans="1:9" ht="60" customHeight="1">
      <c r="A16" s="11" t="s">
        <v>23</v>
      </c>
      <c r="B16" s="12"/>
      <c r="C16" s="12"/>
    </row>
    <row r="17" spans="1:8">
      <c r="A17" s="2"/>
    </row>
    <row r="18" spans="1:8" ht="24" customHeight="1">
      <c r="A18" s="3"/>
      <c r="B18" s="32"/>
      <c r="C18" s="32"/>
      <c r="D18" s="32"/>
      <c r="E18" s="32"/>
      <c r="F18" s="32"/>
      <c r="G18" s="32"/>
      <c r="H18" s="32"/>
    </row>
    <row r="19" spans="1:8" ht="36" customHeight="1">
      <c r="A19" s="4"/>
      <c r="B19" s="33"/>
      <c r="C19" s="33"/>
      <c r="D19" s="33"/>
      <c r="E19" s="33"/>
      <c r="F19" s="33"/>
      <c r="G19" s="33"/>
      <c r="H19" s="33"/>
    </row>
    <row r="20" spans="1:8" ht="15" customHeight="1">
      <c r="A20" s="5"/>
      <c r="B20" s="32"/>
      <c r="C20" s="32"/>
      <c r="D20" s="32"/>
      <c r="E20" s="32"/>
      <c r="F20" s="32"/>
      <c r="G20" s="32"/>
      <c r="H20" s="32"/>
    </row>
    <row r="21" spans="1:8">
      <c r="A21" s="1"/>
    </row>
    <row r="22" spans="1:8">
      <c r="A22" s="1"/>
    </row>
    <row r="23" spans="1:8" ht="15.75">
      <c r="A23" s="39" t="s">
        <v>24</v>
      </c>
      <c r="B23" s="39"/>
      <c r="C23" s="39"/>
      <c r="D23" s="39"/>
      <c r="E23" s="39"/>
      <c r="F23" s="39"/>
      <c r="G23" s="39"/>
    </row>
    <row r="24" spans="1:8" ht="15.75">
      <c r="A24" s="34" t="s">
        <v>25</v>
      </c>
      <c r="B24" s="34"/>
      <c r="C24" s="34"/>
      <c r="D24" s="34"/>
      <c r="E24" s="34"/>
      <c r="F24" s="34"/>
      <c r="G24" s="34"/>
      <c r="H24" s="6"/>
    </row>
    <row r="25" spans="1:8" ht="15.75">
      <c r="A25" s="34" t="s">
        <v>33</v>
      </c>
      <c r="B25" s="34"/>
      <c r="C25" s="34"/>
      <c r="D25" s="34"/>
      <c r="E25" s="34"/>
      <c r="F25" s="34"/>
      <c r="G25" s="34"/>
      <c r="H25" s="6"/>
    </row>
    <row r="26" spans="1:8">
      <c r="A26" s="35" t="s">
        <v>6</v>
      </c>
      <c r="B26" s="35"/>
      <c r="C26" s="35"/>
      <c r="D26" s="35"/>
      <c r="E26" s="35"/>
      <c r="F26" s="35"/>
      <c r="G26" s="35"/>
      <c r="H26" s="19"/>
    </row>
    <row r="27" spans="1:8" ht="15.75">
      <c r="A27" s="36" t="s">
        <v>26</v>
      </c>
      <c r="B27" s="36" t="s">
        <v>0</v>
      </c>
      <c r="C27" s="36" t="s">
        <v>9</v>
      </c>
      <c r="D27" s="38" t="s">
        <v>10</v>
      </c>
      <c r="E27" s="38"/>
      <c r="F27" s="38"/>
      <c r="G27" s="36" t="s">
        <v>1</v>
      </c>
      <c r="H27" s="36" t="s">
        <v>34</v>
      </c>
    </row>
    <row r="28" spans="1:8" ht="30.75" customHeight="1">
      <c r="A28" s="37"/>
      <c r="B28" s="37"/>
      <c r="C28" s="37"/>
      <c r="D28" s="16" t="s">
        <v>2</v>
      </c>
      <c r="E28" s="16" t="s">
        <v>11</v>
      </c>
      <c r="F28" s="16" t="s">
        <v>3</v>
      </c>
      <c r="G28" s="37"/>
      <c r="H28" s="37"/>
    </row>
    <row r="29" spans="1:8">
      <c r="A29" s="15" t="s">
        <v>12</v>
      </c>
      <c r="B29" s="15">
        <v>1</v>
      </c>
      <c r="C29" s="15">
        <v>2</v>
      </c>
      <c r="D29" s="15">
        <v>3</v>
      </c>
      <c r="E29" s="15">
        <v>4</v>
      </c>
      <c r="F29" s="15">
        <v>5</v>
      </c>
      <c r="G29" s="15" t="s">
        <v>14</v>
      </c>
      <c r="H29" s="15"/>
    </row>
    <row r="30" spans="1:8" s="29" customFormat="1" ht="34.5" customHeight="1">
      <c r="A30" s="20" t="s">
        <v>27</v>
      </c>
      <c r="B30" s="30">
        <f>SUM(B31:B35)</f>
        <v>158.65621940000003</v>
      </c>
      <c r="C30" s="30">
        <f t="shared" ref="C30:G30" si="1">SUM(C31:C35)</f>
        <v>0.233943923</v>
      </c>
      <c r="D30" s="30">
        <f t="shared" si="1"/>
        <v>0.76880295200000004</v>
      </c>
      <c r="E30" s="30">
        <f t="shared" si="1"/>
        <v>0.88286420200000004</v>
      </c>
      <c r="F30" s="30">
        <f t="shared" si="1"/>
        <v>1.6516671540000001</v>
      </c>
      <c r="G30" s="30">
        <f t="shared" si="1"/>
        <v>158.12136037100004</v>
      </c>
      <c r="H30" s="31"/>
    </row>
    <row r="31" spans="1:8" ht="24.75" customHeight="1">
      <c r="A31" s="22" t="s">
        <v>28</v>
      </c>
      <c r="B31" s="23">
        <v>80.199242579</v>
      </c>
      <c r="C31" s="23"/>
      <c r="D31" s="23">
        <v>0</v>
      </c>
      <c r="E31" s="23">
        <v>0</v>
      </c>
      <c r="F31" s="23">
        <f>D31+E31</f>
        <v>0</v>
      </c>
      <c r="G31" s="23">
        <f>B31-D31</f>
        <v>80.199242579</v>
      </c>
      <c r="H31" s="23"/>
    </row>
    <row r="32" spans="1:8" ht="30">
      <c r="A32" s="22" t="s">
        <v>29</v>
      </c>
      <c r="B32" s="23">
        <v>63.923897482999998</v>
      </c>
      <c r="C32" s="23"/>
      <c r="D32" s="23">
        <v>0</v>
      </c>
      <c r="E32" s="23">
        <v>0</v>
      </c>
      <c r="F32" s="23">
        <f t="shared" ref="F32:F36" si="2">D32+E32</f>
        <v>0</v>
      </c>
      <c r="G32" s="23">
        <f t="shared" ref="G32:G34" si="3">B32-D32</f>
        <v>63.923897482999998</v>
      </c>
      <c r="H32" s="23"/>
    </row>
    <row r="33" spans="1:8" ht="30">
      <c r="A33" s="22" t="s">
        <v>30</v>
      </c>
      <c r="B33" s="23">
        <v>0.246</v>
      </c>
      <c r="C33" s="23"/>
      <c r="D33" s="23">
        <v>0.124</v>
      </c>
      <c r="E33" s="23"/>
      <c r="F33" s="23">
        <f t="shared" si="2"/>
        <v>0.124</v>
      </c>
      <c r="G33" s="23">
        <f t="shared" si="3"/>
        <v>0.122</v>
      </c>
      <c r="H33" s="23"/>
    </row>
    <row r="34" spans="1:8" ht="35.25" customHeight="1">
      <c r="A34" s="22" t="s">
        <v>31</v>
      </c>
      <c r="B34" s="23">
        <v>14.185664938</v>
      </c>
      <c r="C34" s="23"/>
      <c r="D34" s="23">
        <v>0.64480295200000004</v>
      </c>
      <c r="E34" s="23">
        <v>0.88286420200000004</v>
      </c>
      <c r="F34" s="23">
        <f t="shared" si="2"/>
        <v>1.527667154</v>
      </c>
      <c r="G34" s="23">
        <f t="shared" si="3"/>
        <v>13.540861985999999</v>
      </c>
      <c r="H34" s="23"/>
    </row>
    <row r="35" spans="1:8" ht="60.75" customHeight="1">
      <c r="A35" s="22" t="s">
        <v>32</v>
      </c>
      <c r="B35" s="23">
        <v>0.1014144</v>
      </c>
      <c r="C35" s="23">
        <v>0.233943923</v>
      </c>
      <c r="D35" s="23">
        <v>0</v>
      </c>
      <c r="E35" s="23">
        <v>0</v>
      </c>
      <c r="F35" s="23">
        <f t="shared" si="2"/>
        <v>0</v>
      </c>
      <c r="G35" s="23">
        <f>B35+C35-D35</f>
        <v>0.33535832300000001</v>
      </c>
      <c r="H35" s="23" t="s">
        <v>36</v>
      </c>
    </row>
    <row r="36" spans="1:8" s="29" customFormat="1" ht="24" customHeight="1">
      <c r="A36" s="27" t="s">
        <v>37</v>
      </c>
      <c r="B36" s="28">
        <v>122.5</v>
      </c>
      <c r="C36" s="28"/>
      <c r="D36" s="28">
        <v>0</v>
      </c>
      <c r="E36" s="28">
        <v>0</v>
      </c>
      <c r="F36" s="28">
        <f t="shared" si="2"/>
        <v>0</v>
      </c>
      <c r="G36" s="28">
        <v>122.5</v>
      </c>
      <c r="H36" s="28"/>
    </row>
    <row r="37" spans="1:8" ht="27" customHeight="1">
      <c r="A37" s="7" t="s">
        <v>20</v>
      </c>
      <c r="B37" s="24">
        <f>SUM(B31:B36)</f>
        <v>281.15621940000005</v>
      </c>
      <c r="C37" s="24">
        <f t="shared" ref="C37:F37" si="4">SUM(C31:C36)</f>
        <v>0.233943923</v>
      </c>
      <c r="D37" s="24">
        <f t="shared" si="4"/>
        <v>0.76880295200000004</v>
      </c>
      <c r="E37" s="24">
        <f t="shared" si="4"/>
        <v>0.88286420200000004</v>
      </c>
      <c r="F37" s="24">
        <f t="shared" si="4"/>
        <v>1.6516671540000001</v>
      </c>
      <c r="G37" s="24">
        <f>SUM(G31:G36)</f>
        <v>280.62136037100004</v>
      </c>
      <c r="H37" s="24"/>
    </row>
    <row r="38" spans="1:8">
      <c r="A38" s="1"/>
    </row>
    <row r="39" spans="1:8" ht="29.25" customHeight="1">
      <c r="A39" s="3"/>
      <c r="B39" s="32"/>
      <c r="C39" s="32"/>
      <c r="D39" s="32"/>
      <c r="E39" s="32"/>
      <c r="F39" s="32"/>
      <c r="G39" s="32"/>
    </row>
    <row r="40" spans="1:8" ht="24.75" customHeight="1">
      <c r="A40" s="21"/>
      <c r="B40" s="33"/>
      <c r="C40" s="33"/>
      <c r="D40" s="33"/>
      <c r="E40" s="33"/>
      <c r="F40" s="33"/>
      <c r="G40" s="33"/>
      <c r="H40" s="33"/>
    </row>
    <row r="41" spans="1:8" ht="30" customHeight="1">
      <c r="A41" s="5"/>
      <c r="B41" s="32"/>
      <c r="C41" s="32"/>
      <c r="D41" s="32"/>
      <c r="E41" s="32"/>
      <c r="F41" s="32"/>
      <c r="G41" s="32"/>
      <c r="H41" s="32"/>
    </row>
    <row r="42" spans="1:8">
      <c r="A42" s="1"/>
    </row>
  </sheetData>
  <mergeCells count="25">
    <mergeCell ref="A23:G23"/>
    <mergeCell ref="A1:H1"/>
    <mergeCell ref="B18:H18"/>
    <mergeCell ref="B19:H19"/>
    <mergeCell ref="B20:H20"/>
    <mergeCell ref="A4:H4"/>
    <mergeCell ref="A2:H2"/>
    <mergeCell ref="A3:H3"/>
    <mergeCell ref="A5:A6"/>
    <mergeCell ref="B5:B6"/>
    <mergeCell ref="C5:C6"/>
    <mergeCell ref="D5:D6"/>
    <mergeCell ref="E5:G5"/>
    <mergeCell ref="B39:G39"/>
    <mergeCell ref="B40:H40"/>
    <mergeCell ref="B41:H41"/>
    <mergeCell ref="A24:G24"/>
    <mergeCell ref="A25:G25"/>
    <mergeCell ref="A26:G26"/>
    <mergeCell ref="A27:A28"/>
    <mergeCell ref="B27:B28"/>
    <mergeCell ref="C27:C28"/>
    <mergeCell ref="D27:F27"/>
    <mergeCell ref="G27:G28"/>
    <mergeCell ref="H27:H28"/>
  </mergeCells>
  <printOptions horizontalCentered="1"/>
  <pageMargins left="0.19685039370078741" right="0.19685039370078741"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workbookViewId="0">
      <selection activeCell="A4" sqref="A4:H4"/>
    </sheetView>
  </sheetViews>
  <sheetFormatPr defaultRowHeight="18.75"/>
  <cols>
    <col min="1" max="1" width="39" style="45" customWidth="1"/>
    <col min="2" max="2" width="17.28515625" style="45" bestFit="1" customWidth="1"/>
    <col min="3" max="3" width="21.28515625" style="45" bestFit="1" customWidth="1"/>
    <col min="4" max="4" width="12.140625" style="45" customWidth="1"/>
    <col min="5" max="5" width="13.85546875" style="45" customWidth="1"/>
    <col min="6" max="6" width="14.140625" style="45" customWidth="1"/>
    <col min="7" max="7" width="18" style="45" bestFit="1" customWidth="1"/>
    <col min="8" max="8" width="18" style="45" customWidth="1"/>
    <col min="9" max="16384" width="9.140625" style="45"/>
  </cols>
  <sheetData>
    <row r="1" spans="1:8">
      <c r="A1" s="44" t="s">
        <v>45</v>
      </c>
      <c r="B1" s="44"/>
      <c r="C1" s="44"/>
      <c r="D1" s="44"/>
      <c r="E1" s="44"/>
      <c r="F1" s="44"/>
      <c r="G1" s="44"/>
      <c r="H1" s="44"/>
    </row>
    <row r="2" spans="1:8">
      <c r="A2" s="44"/>
      <c r="B2" s="44"/>
      <c r="C2" s="44"/>
      <c r="D2" s="44"/>
      <c r="E2" s="44"/>
      <c r="F2" s="44"/>
      <c r="G2" s="44"/>
    </row>
    <row r="3" spans="1:8">
      <c r="A3" s="46" t="s">
        <v>44</v>
      </c>
      <c r="B3" s="46"/>
      <c r="C3" s="46"/>
      <c r="D3" s="46"/>
      <c r="E3" s="46"/>
      <c r="F3" s="46"/>
      <c r="G3" s="46"/>
      <c r="H3" s="46"/>
    </row>
    <row r="4" spans="1:8">
      <c r="A4" s="47" t="s">
        <v>48</v>
      </c>
      <c r="B4" s="47"/>
      <c r="C4" s="47"/>
      <c r="D4" s="47"/>
      <c r="E4" s="47"/>
      <c r="F4" s="47"/>
      <c r="G4" s="47"/>
      <c r="H4" s="47"/>
    </row>
    <row r="5" spans="1:8">
      <c r="A5" s="48"/>
      <c r="B5" s="48"/>
      <c r="C5" s="48"/>
      <c r="D5" s="48"/>
      <c r="E5" s="48"/>
      <c r="F5" s="48"/>
      <c r="G5" s="48"/>
      <c r="H5" s="48"/>
    </row>
    <row r="6" spans="1:8">
      <c r="A6" s="49" t="s">
        <v>41</v>
      </c>
      <c r="B6" s="49"/>
      <c r="C6" s="49"/>
      <c r="D6" s="49"/>
      <c r="E6" s="49"/>
      <c r="F6" s="49"/>
      <c r="G6" s="49"/>
      <c r="H6" s="49"/>
    </row>
    <row r="7" spans="1:8">
      <c r="A7" s="50" t="s">
        <v>26</v>
      </c>
      <c r="B7" s="50" t="s">
        <v>0</v>
      </c>
      <c r="C7" s="50" t="s">
        <v>9</v>
      </c>
      <c r="D7" s="51" t="s">
        <v>10</v>
      </c>
      <c r="E7" s="51"/>
      <c r="F7" s="51"/>
      <c r="G7" s="50" t="s">
        <v>1</v>
      </c>
      <c r="H7" s="50" t="s">
        <v>34</v>
      </c>
    </row>
    <row r="8" spans="1:8">
      <c r="A8" s="52"/>
      <c r="B8" s="52"/>
      <c r="C8" s="52"/>
      <c r="D8" s="53" t="s">
        <v>2</v>
      </c>
      <c r="E8" s="53" t="s">
        <v>11</v>
      </c>
      <c r="F8" s="53" t="s">
        <v>3</v>
      </c>
      <c r="G8" s="52"/>
      <c r="H8" s="52"/>
    </row>
    <row r="9" spans="1:8">
      <c r="A9" s="54" t="s">
        <v>12</v>
      </c>
      <c r="B9" s="54">
        <v>1</v>
      </c>
      <c r="C9" s="54">
        <v>2</v>
      </c>
      <c r="D9" s="54">
        <v>3</v>
      </c>
      <c r="E9" s="54">
        <v>4</v>
      </c>
      <c r="F9" s="54">
        <v>5</v>
      </c>
      <c r="G9" s="54" t="s">
        <v>14</v>
      </c>
      <c r="H9" s="54"/>
    </row>
    <row r="10" spans="1:8" s="58" customFormat="1" ht="37.5">
      <c r="A10" s="55" t="s">
        <v>27</v>
      </c>
      <c r="B10" s="56">
        <f t="shared" ref="B10:G10" si="0">SUM(B11:B15)</f>
        <v>108414.29614999999</v>
      </c>
      <c r="C10" s="56">
        <f t="shared" si="0"/>
        <v>110894.07921899999</v>
      </c>
      <c r="D10" s="56">
        <f t="shared" si="0"/>
        <v>0</v>
      </c>
      <c r="E10" s="56">
        <f t="shared" si="0"/>
        <v>400.78899999999999</v>
      </c>
      <c r="F10" s="56">
        <f t="shared" si="0"/>
        <v>400.78899999999999</v>
      </c>
      <c r="G10" s="56">
        <f t="shared" si="0"/>
        <v>219308.37536899999</v>
      </c>
      <c r="H10" s="57"/>
    </row>
    <row r="11" spans="1:8" ht="56.25">
      <c r="A11" s="59" t="s">
        <v>38</v>
      </c>
      <c r="B11" s="60">
        <v>38715.247520999998</v>
      </c>
      <c r="C11" s="60">
        <v>5587.4229999999998</v>
      </c>
      <c r="D11" s="60">
        <v>0</v>
      </c>
      <c r="E11" s="60">
        <v>286.80399999999997</v>
      </c>
      <c r="F11" s="60">
        <f>D11+E11</f>
        <v>286.80399999999997</v>
      </c>
      <c r="G11" s="60">
        <f>B11+C11-D11</f>
        <v>44302.670521</v>
      </c>
      <c r="H11" s="61"/>
    </row>
    <row r="12" spans="1:8" ht="48.75" customHeight="1">
      <c r="A12" s="59" t="s">
        <v>40</v>
      </c>
      <c r="B12" s="62">
        <v>60400.365429999998</v>
      </c>
      <c r="C12" s="62">
        <v>17527.994901999999</v>
      </c>
      <c r="D12" s="60">
        <v>0</v>
      </c>
      <c r="E12" s="60">
        <v>0</v>
      </c>
      <c r="F12" s="60">
        <f t="shared" ref="F12:F15" si="1">D12+E12</f>
        <v>0</v>
      </c>
      <c r="G12" s="60">
        <f t="shared" ref="G12:G15" si="2">B12+C12-D12</f>
        <v>77928.360331999997</v>
      </c>
      <c r="H12" s="63"/>
    </row>
    <row r="13" spans="1:8" ht="37.5">
      <c r="A13" s="64" t="s">
        <v>32</v>
      </c>
      <c r="B13" s="62">
        <v>1533.630474</v>
      </c>
      <c r="C13" s="62">
        <v>761.56081700000004</v>
      </c>
      <c r="D13" s="62">
        <v>0</v>
      </c>
      <c r="E13" s="62">
        <v>19.617999999999999</v>
      </c>
      <c r="F13" s="60">
        <f t="shared" si="1"/>
        <v>19.617999999999999</v>
      </c>
      <c r="G13" s="60">
        <f t="shared" si="2"/>
        <v>2295.1912910000001</v>
      </c>
      <c r="H13" s="63"/>
    </row>
    <row r="14" spans="1:8" ht="37.5">
      <c r="A14" s="59" t="s">
        <v>39</v>
      </c>
      <c r="B14" s="60">
        <v>7765.0527249999996</v>
      </c>
      <c r="C14" s="60">
        <v>993.07550000000003</v>
      </c>
      <c r="D14" s="60">
        <v>0</v>
      </c>
      <c r="E14" s="60">
        <v>94.367000000000004</v>
      </c>
      <c r="F14" s="60">
        <f t="shared" ref="F14" si="3">D14+E14</f>
        <v>94.367000000000004</v>
      </c>
      <c r="G14" s="60">
        <f t="shared" ref="G14" si="4">B14+C14-D14</f>
        <v>8758.1282250000004</v>
      </c>
      <c r="H14" s="60"/>
    </row>
    <row r="15" spans="1:8" ht="75">
      <c r="A15" s="65" t="s">
        <v>43</v>
      </c>
      <c r="B15" s="66">
        <v>0</v>
      </c>
      <c r="C15" s="66">
        <v>86024.024999999994</v>
      </c>
      <c r="D15" s="66">
        <v>0</v>
      </c>
      <c r="E15" s="66">
        <v>0</v>
      </c>
      <c r="F15" s="66">
        <f t="shared" si="1"/>
        <v>0</v>
      </c>
      <c r="G15" s="66">
        <f t="shared" si="2"/>
        <v>86024.024999999994</v>
      </c>
      <c r="H15" s="66"/>
    </row>
    <row r="16" spans="1:8" s="58" customFormat="1" ht="37.5" hidden="1">
      <c r="A16" s="67" t="s">
        <v>37</v>
      </c>
      <c r="B16" s="68">
        <v>48.75</v>
      </c>
      <c r="C16" s="68"/>
      <c r="D16" s="68">
        <v>0</v>
      </c>
      <c r="E16" s="68">
        <v>0</v>
      </c>
      <c r="F16" s="68">
        <f t="shared" ref="F16" si="5">D16+E16</f>
        <v>0</v>
      </c>
      <c r="G16" s="68">
        <f>B16+C16-D16</f>
        <v>48.75</v>
      </c>
      <c r="H16" s="68"/>
    </row>
    <row r="17" spans="1:17" ht="27" hidden="1" customHeight="1">
      <c r="A17" s="69" t="s">
        <v>20</v>
      </c>
      <c r="B17" s="70">
        <v>208.86650233699999</v>
      </c>
      <c r="C17" s="70">
        <f>C10+C16</f>
        <v>110894.07921899999</v>
      </c>
      <c r="D17" s="70">
        <f>D10+D16</f>
        <v>0</v>
      </c>
      <c r="E17" s="70">
        <f>E10+E16</f>
        <v>400.78899999999999</v>
      </c>
      <c r="F17" s="70">
        <f>F10+F16</f>
        <v>400.78899999999999</v>
      </c>
      <c r="G17" s="70">
        <f>G10+G16</f>
        <v>219357.12536899999</v>
      </c>
      <c r="H17" s="70"/>
    </row>
    <row r="18" spans="1:17">
      <c r="A18" s="71"/>
    </row>
    <row r="19" spans="1:17" ht="45.75" customHeight="1">
      <c r="A19" s="72" t="s">
        <v>46</v>
      </c>
      <c r="B19" s="72"/>
      <c r="C19" s="72"/>
      <c r="D19" s="72"/>
      <c r="E19" s="72"/>
      <c r="F19" s="72"/>
      <c r="G19" s="72"/>
      <c r="H19" s="72"/>
    </row>
    <row r="20" spans="1:17" ht="31.5" customHeight="1">
      <c r="A20" s="73" t="s">
        <v>47</v>
      </c>
      <c r="B20" s="72"/>
      <c r="C20" s="72"/>
      <c r="D20" s="72"/>
      <c r="E20" s="72"/>
      <c r="F20" s="72"/>
      <c r="G20" s="72"/>
      <c r="H20" s="72"/>
    </row>
    <row r="21" spans="1:17" ht="35.25" customHeight="1">
      <c r="A21" s="74" t="s">
        <v>42</v>
      </c>
      <c r="B21" s="74"/>
      <c r="C21" s="74"/>
      <c r="D21" s="74"/>
      <c r="E21" s="74"/>
      <c r="F21" s="74"/>
      <c r="G21" s="74"/>
      <c r="H21" s="74"/>
      <c r="I21" s="75"/>
      <c r="J21" s="75"/>
      <c r="K21" s="75"/>
      <c r="L21" s="75"/>
      <c r="M21" s="75"/>
      <c r="N21" s="75"/>
      <c r="O21" s="75"/>
      <c r="P21" s="75"/>
      <c r="Q21" s="75"/>
    </row>
    <row r="22" spans="1:17">
      <c r="A22" s="71"/>
    </row>
  </sheetData>
  <mergeCells count="14">
    <mergeCell ref="A19:H19"/>
    <mergeCell ref="A20:H20"/>
    <mergeCell ref="A21:H21"/>
    <mergeCell ref="A1:H1"/>
    <mergeCell ref="A2:G2"/>
    <mergeCell ref="A3:H3"/>
    <mergeCell ref="A7:A8"/>
    <mergeCell ref="B7:B8"/>
    <mergeCell ref="C7:C8"/>
    <mergeCell ref="D7:F7"/>
    <mergeCell ref="G7:G8"/>
    <mergeCell ref="H7:H8"/>
    <mergeCell ref="A4:H4"/>
    <mergeCell ref="A6:H6"/>
  </mergeCells>
  <printOptions horizontalCentered="1"/>
  <pageMargins left="0" right="0"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 thang Nam 2018</vt:lpstr>
      <vt:lpstr>6 thang Nam 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nguyenminhquan</cp:lastModifiedBy>
  <cp:lastPrinted>2020-07-21T01:02:24Z</cp:lastPrinted>
  <dcterms:created xsi:type="dcterms:W3CDTF">2017-07-12T03:51:22Z</dcterms:created>
  <dcterms:modified xsi:type="dcterms:W3CDTF">2020-08-11T07:37:59Z</dcterms:modified>
</cp:coreProperties>
</file>